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<sst xmlns="http://schemas.openxmlformats.org/spreadsheetml/2006/main" count="1576" uniqueCount="616">
  <si>
    <t>Domingo Grau, Mario Joaquín</t>
  </si>
  <si>
    <t>Villar Martinez, Pedro</t>
  </si>
  <si>
    <t>D-21</t>
  </si>
  <si>
    <t>Carruesco Marquina, Azucena</t>
  </si>
  <si>
    <t>INICIACION</t>
  </si>
  <si>
    <t>Villar Carruesco, Alodia</t>
  </si>
  <si>
    <t>Villar Carruesco, Jara</t>
  </si>
  <si>
    <t>Sánchez Aranda, Pili</t>
  </si>
  <si>
    <t>Gracia Abad, Charo</t>
  </si>
  <si>
    <t>Antón Medina, Luis</t>
  </si>
  <si>
    <t>IBON</t>
  </si>
  <si>
    <t>Galindo Agesta, Carmen</t>
  </si>
  <si>
    <t>Antón Galindo, Ester</t>
  </si>
  <si>
    <t>Antón Galindo, Daniel</t>
  </si>
  <si>
    <t>Jimenez Martinez, Joaquín</t>
  </si>
  <si>
    <t>STADIUM CASABLANCA</t>
  </si>
  <si>
    <t>Jimenez Navarro, Guillermo</t>
  </si>
  <si>
    <t>Chóliz Muniesa, Juan</t>
  </si>
  <si>
    <t>H-21</t>
  </si>
  <si>
    <t>Salvat Asensio, Juan Marcos</t>
  </si>
  <si>
    <t>López Lombardo, Eduardo</t>
  </si>
  <si>
    <t>AGM</t>
  </si>
  <si>
    <t>Mancera Ponte, Rodrigo</t>
  </si>
  <si>
    <t>Noe Clavería, Fermín</t>
  </si>
  <si>
    <t>Urmente Andrés, José Martín</t>
  </si>
  <si>
    <t>Tomás Mora, Iván</t>
  </si>
  <si>
    <t>Palacín Artigosa, Daniel</t>
  </si>
  <si>
    <t>Arizcuren Blasco, Eva</t>
  </si>
  <si>
    <t>Palacín Artigosa, Selma</t>
  </si>
  <si>
    <t>Martinez Moreno, Adrián</t>
  </si>
  <si>
    <t>Pardos Agudo, Sergio</t>
  </si>
  <si>
    <t>PEÑAGUARA</t>
  </si>
  <si>
    <t>H-ELITE</t>
  </si>
  <si>
    <t>Moreno García, Rafael</t>
  </si>
  <si>
    <t>Saiz Sebastián, Oscar</t>
  </si>
  <si>
    <t>Gracia Zafra, Laura</t>
  </si>
  <si>
    <t>Gracia Zafra, Jara</t>
  </si>
  <si>
    <t>ZALAGARDA</t>
  </si>
  <si>
    <t>Martinez Casas, Pedro</t>
  </si>
  <si>
    <t>Cerdán Cirac, Rosendo</t>
  </si>
  <si>
    <t>Gallego Ruiz, Carlos</t>
  </si>
  <si>
    <t>Piazuelo Herrero, Martín</t>
  </si>
  <si>
    <t>Peralta Castillo, Javier</t>
  </si>
  <si>
    <t>Pelay Lardiés, Murielle</t>
  </si>
  <si>
    <t>Núñez Aragonés, Sonia</t>
  </si>
  <si>
    <t>Tello Gracia, Víctor</t>
  </si>
  <si>
    <t>González Fernández, Isidoro</t>
  </si>
  <si>
    <t>Cucalón Irache, Senén</t>
  </si>
  <si>
    <t>Minguez Alonso, Miguel Ángel</t>
  </si>
  <si>
    <t>Ramo Martín Miguel Ángel</t>
  </si>
  <si>
    <t>CALAMOCHA</t>
  </si>
  <si>
    <t>Algás Arnal, Juan Ignacio</t>
  </si>
  <si>
    <t>Izquierdo Terreros, Carlos</t>
  </si>
  <si>
    <t>Keuning, Frans</t>
  </si>
  <si>
    <t>Sanz Agudo, Diego</t>
  </si>
  <si>
    <t>Martín Gómez, Joaquín</t>
  </si>
  <si>
    <t>Rosell Uyarra, Alberto</t>
  </si>
  <si>
    <t>Sánchez Morejón, Francisco</t>
  </si>
  <si>
    <t>Río Martín, Benjamín</t>
  </si>
  <si>
    <t>Martinez García, Fernando</t>
  </si>
  <si>
    <t>H SUB 20</t>
  </si>
  <si>
    <t>Jariod Parra, Jorge</t>
  </si>
  <si>
    <t>Jariod Usón, Enrique</t>
  </si>
  <si>
    <t>Jariod Parra, Laura</t>
  </si>
  <si>
    <t>Piedrafita Acín, Roberto</t>
  </si>
  <si>
    <t>Paricio Vicente, Carmelo</t>
  </si>
  <si>
    <t>París Roche, Fernando</t>
  </si>
  <si>
    <t>Ferrando Roqueta, Jose Antonio</t>
  </si>
  <si>
    <t>Lopera Moreno, Consuelo</t>
  </si>
  <si>
    <t>Vidal Lopera, Mario</t>
  </si>
  <si>
    <t>Garde López, Julio</t>
  </si>
  <si>
    <t>Hurtado Roa, Rocio</t>
  </si>
  <si>
    <t>Arias Enero, Ester</t>
  </si>
  <si>
    <t>Izuel García, Beatriz</t>
  </si>
  <si>
    <t>Bataller Cervero, Vanessa</t>
  </si>
  <si>
    <t>Latorre Martinez, David</t>
  </si>
  <si>
    <t>Boto Otero, Miguel Ángel</t>
  </si>
  <si>
    <t>García Andrés, Luis Ángel</t>
  </si>
  <si>
    <t>Luzón Langa, Fco. Javier</t>
  </si>
  <si>
    <t>De Lucas Moreno, Ramón</t>
  </si>
  <si>
    <t>Genis Blanch, Jose Mª</t>
  </si>
  <si>
    <t>Millán Cases, Alberto</t>
  </si>
  <si>
    <t>Gasión Cano, David</t>
  </si>
  <si>
    <t>Gasión Villanova, Fco.Javier</t>
  </si>
  <si>
    <t>Maisterra Sánchez, Jesús</t>
  </si>
  <si>
    <t>Andrés Zapata, Jorge</t>
  </si>
  <si>
    <t>Esteban Cañada, Fco. Javier</t>
  </si>
  <si>
    <t>Graells Romero, Marta</t>
  </si>
  <si>
    <t>Graells Romero, Ana</t>
  </si>
  <si>
    <t>Sainz Aja Sainz Maza, Luis Miguel</t>
  </si>
  <si>
    <t>Ferrando Quilez, Lucas</t>
  </si>
  <si>
    <t>Quilez Saez de Viteri, Julia</t>
  </si>
  <si>
    <t>Lamiel Gargallo, Jorge</t>
  </si>
  <si>
    <t>Giner Cubeles, Alberto</t>
  </si>
  <si>
    <t>Colom Puyol, Fernando</t>
  </si>
  <si>
    <t>Esteban Acebrón, Máximo</t>
  </si>
  <si>
    <t>Royo Naya, Luis</t>
  </si>
  <si>
    <t>Vigil Pérez, Iván</t>
  </si>
  <si>
    <t>Martínez Martínez, Héctor</t>
  </si>
  <si>
    <t>INCOMPLETA</t>
  </si>
  <si>
    <t>Solinis Noval, Marco Antonio</t>
  </si>
  <si>
    <t>Ara Tesa, Javier</t>
  </si>
  <si>
    <t>Cagide Taboada, Juan Carlos</t>
  </si>
  <si>
    <t>Garrido González, Rosana</t>
  </si>
  <si>
    <t>Virginie, Marty</t>
  </si>
  <si>
    <t>Fontela Murias, Miguel Angel</t>
  </si>
  <si>
    <t>Bargueño Cuñado, Jorge</t>
  </si>
  <si>
    <t>Blanco Justo, Pablo</t>
  </si>
  <si>
    <t>Martinez Sanjuan, Juanjo</t>
  </si>
  <si>
    <t>categoría</t>
  </si>
  <si>
    <t>nombre</t>
  </si>
  <si>
    <t>HERRERA</t>
  </si>
  <si>
    <t>Herrera-PUNTOS</t>
  </si>
  <si>
    <t>Caspe-PUNTOS</t>
  </si>
  <si>
    <t>Arnal Rubio, Ana</t>
  </si>
  <si>
    <t>Berjillos Alcalá, Angela</t>
  </si>
  <si>
    <t>Corral Pino, Carmen</t>
  </si>
  <si>
    <t>Gallego Ruiz, Mª Carmen</t>
  </si>
  <si>
    <t>García Domínguez, Zaida</t>
  </si>
  <si>
    <t>1:22.30</t>
  </si>
  <si>
    <t>CODAN</t>
  </si>
  <si>
    <t>Hernández Quirante, Mª Luisa</t>
  </si>
  <si>
    <t>Lores Aznar, Jara</t>
  </si>
  <si>
    <t>Moreno García, Teresa</t>
  </si>
  <si>
    <t>Perdices Sánchez, Cristina</t>
  </si>
  <si>
    <t>Torcal Santolaria, Eva</t>
  </si>
  <si>
    <t>FRANCE</t>
  </si>
  <si>
    <t>Alastruey Benedé, Jesús</t>
  </si>
  <si>
    <t>Aparicio Bañeres, Eduardo</t>
  </si>
  <si>
    <t>Arrese Revuelto, David</t>
  </si>
  <si>
    <t>Borrás Cuevas, Kike</t>
  </si>
  <si>
    <t>Cabeza García, Miguel</t>
  </si>
  <si>
    <t>IMPERDIBLE</t>
  </si>
  <si>
    <t>Chivite García, Santiago</t>
  </si>
  <si>
    <t>Cope de los Mozos, Fernando</t>
  </si>
  <si>
    <t>García Marco, Jose Francisco</t>
  </si>
  <si>
    <t>Gracia Infante, Teo</t>
  </si>
  <si>
    <t>Gutierrez Gutierrez, Julián</t>
  </si>
  <si>
    <t>López López, Antonio</t>
  </si>
  <si>
    <t>Santabárbara Lambea, Alberto</t>
  </si>
  <si>
    <t>Antorán Arnal, Ángel</t>
  </si>
  <si>
    <t>Bello Esclarín, Adolfo</t>
  </si>
  <si>
    <t>Blancas, Ramiro</t>
  </si>
  <si>
    <t>Diez Miguel, Fernando</t>
  </si>
  <si>
    <t>Dominguez Elias, Manuel</t>
  </si>
  <si>
    <t>1:40.45</t>
  </si>
  <si>
    <t>García Marco, Carlos</t>
  </si>
  <si>
    <t>Garzo Esperanza, Alfredo</t>
  </si>
  <si>
    <t>Gimeno Gimeno, Alfonso</t>
  </si>
  <si>
    <t>Gracia Abadía, César</t>
  </si>
  <si>
    <t>Martín Jarque, Nicolás</t>
  </si>
  <si>
    <t>Mate Naya, Francisco</t>
  </si>
  <si>
    <t>PIRINEOS</t>
  </si>
  <si>
    <t>Morales Merino, Daniel</t>
  </si>
  <si>
    <t>Nadal Manzano, Daniel</t>
  </si>
  <si>
    <t>Pérez Almunia, Raúl</t>
  </si>
  <si>
    <t>RUMBO</t>
  </si>
  <si>
    <t>Pérez Andrés, Miguel Ángel</t>
  </si>
  <si>
    <t>Piedrafita Acín, Víctor</t>
  </si>
  <si>
    <t>Rodriguez Moncayo, Iñaki</t>
  </si>
  <si>
    <t>CRON</t>
  </si>
  <si>
    <t>Sánchez Arpal, Jonatan</t>
  </si>
  <si>
    <t>Val Burillo, Jesús</t>
  </si>
  <si>
    <t>Barroso Duque, Julián</t>
  </si>
  <si>
    <t>Burguete Puyuelo, Domingo</t>
  </si>
  <si>
    <t>Cardo Tomás, Jorge</t>
  </si>
  <si>
    <t>Cirac Carrión, Marcos</t>
  </si>
  <si>
    <t>García López, Carlos Javier</t>
  </si>
  <si>
    <t>Irache Lacabrera, Luis</t>
  </si>
  <si>
    <t>GALAGAR</t>
  </si>
  <si>
    <t>NAVALENO</t>
  </si>
  <si>
    <t>Nicolás Monesma, Andrés</t>
  </si>
  <si>
    <t>Rivera Ortín, Julio</t>
  </si>
  <si>
    <t>Roncalés Rabinal, Pedro</t>
  </si>
  <si>
    <t>Solanas Montesa, Carlos</t>
  </si>
  <si>
    <t>Vidal Triquell, Mario</t>
  </si>
  <si>
    <t>Burguete Manzano, Álvaro</t>
  </si>
  <si>
    <t>Casas Meliz, José</t>
  </si>
  <si>
    <t>Mir Zapater, Pedro</t>
  </si>
  <si>
    <t>Ruiz Arrondo, David</t>
  </si>
  <si>
    <t>Alegre Galve, Antonio</t>
  </si>
  <si>
    <t>CAU</t>
  </si>
  <si>
    <t>Arias Enero, Esther</t>
  </si>
  <si>
    <t>Arnal Rubio, Nieves</t>
  </si>
  <si>
    <t>Arruebo Cubero, Mª Carmen</t>
  </si>
  <si>
    <t>Boix Grasa, Alberto</t>
  </si>
  <si>
    <t>Buisan Beltrán, Adrián</t>
  </si>
  <si>
    <t>Campos Martín, Miguel</t>
  </si>
  <si>
    <t>Cuartero Blas, Elena</t>
  </si>
  <si>
    <t>Domínguez Sanz, José Antonio</t>
  </si>
  <si>
    <t>Escobedo Navarro, Paz</t>
  </si>
  <si>
    <t>Gallego Comech, Samuel</t>
  </si>
  <si>
    <t>Gallego Ruiz, David</t>
  </si>
  <si>
    <t>García Ascaso, Jorge</t>
  </si>
  <si>
    <t>Grasa Sancho, Pilar</t>
  </si>
  <si>
    <t>Hurtado Roa, Rocío</t>
  </si>
  <si>
    <t>Lago Fernández, David</t>
  </si>
  <si>
    <t>1:50.10</t>
  </si>
  <si>
    <t>Lanuza Fanlo, Ana</t>
  </si>
  <si>
    <t>Lobera Fortea, Daniel</t>
  </si>
  <si>
    <t>López Enfedaque, Daniel</t>
  </si>
  <si>
    <t>Moya López, Sara</t>
  </si>
  <si>
    <t>Osta Pérez, Mercedes</t>
  </si>
  <si>
    <t>Otero Villanueva, Liliana</t>
  </si>
  <si>
    <t>Panades Andreu, Jorge</t>
  </si>
  <si>
    <t>Paricio, Isabel</t>
  </si>
  <si>
    <t>Peiro Campos, Manuel</t>
  </si>
  <si>
    <t>Postigo Zabay, Patricia</t>
  </si>
  <si>
    <t>Regol Otín, Rebeca</t>
  </si>
  <si>
    <t>Salvador Gracia, Mónica</t>
  </si>
  <si>
    <t>Samper Domínguez, Simón</t>
  </si>
  <si>
    <t>Tello Abadía, Beatriz</t>
  </si>
  <si>
    <t>Tena Ramón, Oscar</t>
  </si>
  <si>
    <t>CASPE (26 Marzo)</t>
  </si>
  <si>
    <t>AZUARA (2 Abril)</t>
  </si>
  <si>
    <t>Azuara-PUNTOS</t>
  </si>
  <si>
    <t>Armengod Burillo, David</t>
  </si>
  <si>
    <t>De Toro Casado, Almudena</t>
  </si>
  <si>
    <t>Rubio Carrasco, Miguel Ángel</t>
  </si>
  <si>
    <t>Chóliz Muniesa, Santiago</t>
  </si>
  <si>
    <t>González Orozco, Julio Fco.</t>
  </si>
  <si>
    <t>Hernández Leal, Juan</t>
  </si>
  <si>
    <t>Sande Rodriguez, Rubén</t>
  </si>
  <si>
    <t>Gracia Garcés, Luis</t>
  </si>
  <si>
    <t>1:18.35</t>
  </si>
  <si>
    <t>Nalda Hidalgo, Jesús</t>
  </si>
  <si>
    <t>Armengod Vela, Miguel Ángel</t>
  </si>
  <si>
    <t>1:33.52</t>
  </si>
  <si>
    <t>Beltrán Marco, Enrique</t>
  </si>
  <si>
    <t>Tomás Rubio, Jesús</t>
  </si>
  <si>
    <t>Cortés Lledó, Pau</t>
  </si>
  <si>
    <t>Barreras Laporta, Víctor</t>
  </si>
  <si>
    <t>Peñaranda Marcos, Tomás</t>
  </si>
  <si>
    <t>Salgado López, José Ignacio</t>
  </si>
  <si>
    <t>Pardo García, David</t>
  </si>
  <si>
    <t>Mateo Gascón, Fernando</t>
  </si>
  <si>
    <t>Fleta Soriano, Rafael</t>
  </si>
  <si>
    <t>Fontela Muriens, Miguel A.</t>
  </si>
  <si>
    <t>Oliván Barriendo, Iris</t>
  </si>
  <si>
    <t>Oliván Gascón, Antonio</t>
  </si>
  <si>
    <t>García Sena, Faustino</t>
  </si>
  <si>
    <t>Viñals Mariñosa, Guillermo</t>
  </si>
  <si>
    <t>Viñals Yufera, Víctor</t>
  </si>
  <si>
    <t>Fanlo Mazas, Juan</t>
  </si>
  <si>
    <t>Blancas Rivases, Ramiro</t>
  </si>
  <si>
    <t>Oliván Barriendo, Violeta</t>
  </si>
  <si>
    <t>Martínez Cebolla, Gabriel</t>
  </si>
  <si>
    <t>Diez Jimenez, Jose María</t>
  </si>
  <si>
    <t>1:06.52</t>
  </si>
  <si>
    <t>Zapata Adiego, Conchita</t>
  </si>
  <si>
    <t>Pallarés Gascón, Esperanza</t>
  </si>
  <si>
    <t>1:14.42</t>
  </si>
  <si>
    <t>Barrios Ibañez, José Carlos</t>
  </si>
  <si>
    <t>Blasco Gonzalvo, Sergio</t>
  </si>
  <si>
    <t>Gil Pablo, José Miguel</t>
  </si>
  <si>
    <t>Latorre Garza, María</t>
  </si>
  <si>
    <t>Latorre Aparicio, José</t>
  </si>
  <si>
    <t>Pitar Vargas, Rafael</t>
  </si>
  <si>
    <t>Lafuente Gómez, Mª Pilar</t>
  </si>
  <si>
    <t>Luzón Lafuente, Mª Isabel</t>
  </si>
  <si>
    <t>Medina Ortega, Prado</t>
  </si>
  <si>
    <t>Paracuellos Pina, Antonio</t>
  </si>
  <si>
    <t>Zubizarreta Bea, Juan</t>
  </si>
  <si>
    <t>Moya Calvo, Mario</t>
  </si>
  <si>
    <t>Lerma Puertas, Diego</t>
  </si>
  <si>
    <t>Lerma Irureta, David</t>
  </si>
  <si>
    <t>Vicente Gabás, Víctor</t>
  </si>
  <si>
    <t>Sáez Guillén, Cristina</t>
  </si>
  <si>
    <t>Bellosta Guillén, Carlota</t>
  </si>
  <si>
    <t>Aliaga Retabe, Cristóbal</t>
  </si>
  <si>
    <t>Sáez Guillén, Rosa Belén</t>
  </si>
  <si>
    <t>Serrano Morea, Raúl</t>
  </si>
  <si>
    <t>Ezquerra Gracia, Miguel Ángel</t>
  </si>
  <si>
    <t>CALDEARENAS (14 Mayo)</t>
  </si>
  <si>
    <t>Caldearenas - Puntos</t>
  </si>
  <si>
    <t>Monsalve Collado, Maria Angeles</t>
  </si>
  <si>
    <t>Miguel, María</t>
  </si>
  <si>
    <t>D SUB 20</t>
  </si>
  <si>
    <t>Ciprián Bergua, Belén</t>
  </si>
  <si>
    <t>Ciprián Bergua, Natalia</t>
  </si>
  <si>
    <t>Ruiz Arrondo, Ignacio</t>
  </si>
  <si>
    <t>Piedrafita Acín, Víctor Manuel</t>
  </si>
  <si>
    <t>Domínguez Berjón, José</t>
  </si>
  <si>
    <t>Bartolomé, Abraham</t>
  </si>
  <si>
    <t>Iturralde, Alberto</t>
  </si>
  <si>
    <t>Pérez de Mezquía Rived, Javier</t>
  </si>
  <si>
    <t>Lobato López, Pedro</t>
  </si>
  <si>
    <t>López Ramirez, Juan</t>
  </si>
  <si>
    <t>Burguete Manzano, Diego</t>
  </si>
  <si>
    <t>1.20:05</t>
  </si>
  <si>
    <t>1:28.45</t>
  </si>
  <si>
    <t>1.44.40</t>
  </si>
  <si>
    <t>Enfedaque Echevarria, Tomás</t>
  </si>
  <si>
    <t>2.04:30</t>
  </si>
  <si>
    <t>2:05.00</t>
  </si>
  <si>
    <t>2.08:00</t>
  </si>
  <si>
    <t>Sedeño Hernández, Fernando</t>
  </si>
  <si>
    <t>Vicente Calzón, José Manuel</t>
  </si>
  <si>
    <t>Borruel Meler, Miguel</t>
  </si>
  <si>
    <t>Zamorano,Álvaro Michael</t>
  </si>
  <si>
    <t>Martínez Pérez, Antonio</t>
  </si>
  <si>
    <t>Paricio, Jesús</t>
  </si>
  <si>
    <t>Tolosana Esqueza, Beatriz</t>
  </si>
  <si>
    <t>Gallego Retegui, Ibón</t>
  </si>
  <si>
    <t>Rodriguez Rodríguez, Cristina</t>
  </si>
  <si>
    <t>Alvira Labarta, Sergio</t>
  </si>
  <si>
    <t>Alvira Labarta, Sonia</t>
  </si>
  <si>
    <t>López, Javier</t>
  </si>
  <si>
    <t>Cuadra Gracia, María</t>
  </si>
  <si>
    <t>Cerezuelo, Oscar</t>
  </si>
  <si>
    <t xml:space="preserve">INCOMPLETA </t>
  </si>
  <si>
    <t>Grañina López, Luis</t>
  </si>
  <si>
    <t>Abenia Escartín, Daniel</t>
  </si>
  <si>
    <t>Borruel Blecua, Manuel</t>
  </si>
  <si>
    <t>Vicente Cantrillera, Sonia</t>
  </si>
  <si>
    <t>Flores Cruz, Vanessa</t>
  </si>
  <si>
    <t>Linza (Tiempo)</t>
  </si>
  <si>
    <t>LINZA (Puntos)</t>
  </si>
  <si>
    <t>Arana, Josu</t>
  </si>
  <si>
    <t>COA</t>
  </si>
  <si>
    <t>García Pardos, José Ramón</t>
  </si>
  <si>
    <t>García Belando, José Daniel</t>
  </si>
  <si>
    <t>LINZA</t>
  </si>
  <si>
    <t>Reyes Reyes, Sergio</t>
  </si>
  <si>
    <t>Blanco Carnicer, Christian</t>
  </si>
  <si>
    <t>De la Llave Arjonilla, Francisco</t>
  </si>
  <si>
    <t>Guillén Gómez, Rafael</t>
  </si>
  <si>
    <t>Sanjuán Tabuenca, Isabel</t>
  </si>
  <si>
    <t>Sanjuán Tabuenca, Paula</t>
  </si>
  <si>
    <t>Paricio Hernández, Carmen</t>
  </si>
  <si>
    <t>Roncalés Samanes, Javier</t>
  </si>
  <si>
    <t>ORGANIZA</t>
  </si>
  <si>
    <t>Benedé Aisa, Julio</t>
  </si>
  <si>
    <t>Fillat Fuentes, Marcos</t>
  </si>
  <si>
    <t>Atienza Pasamón, Rufino</t>
  </si>
  <si>
    <t>Lasaosa Sánchez, Santos</t>
  </si>
  <si>
    <t>Aparicio, Joaquín</t>
  </si>
  <si>
    <t>Fondevila Lobera, Samuel</t>
  </si>
  <si>
    <t>Fondevila Camps, Manuel</t>
  </si>
  <si>
    <t>Fondevila Lobera, Guillermo</t>
  </si>
  <si>
    <t>Sánchez Pérez, Sergio</t>
  </si>
  <si>
    <t>Sánchez Pérez, Iván</t>
  </si>
  <si>
    <t>Capilla Lasheras, Jose Luis</t>
  </si>
  <si>
    <t>Sánchez Pérez, Sandra</t>
  </si>
  <si>
    <t>Nadal Manzano, Javier</t>
  </si>
  <si>
    <t>Nadal Ferrer, Fernando</t>
  </si>
  <si>
    <t>Ipás Susín, Víctor</t>
  </si>
  <si>
    <t>Laín López, Jesús Ángel</t>
  </si>
  <si>
    <t>Laín Baile, David</t>
  </si>
  <si>
    <t>Bóscolo Zarracán, Lucas</t>
  </si>
  <si>
    <t>Martínez Puerto, Isabel</t>
  </si>
  <si>
    <t>Navarro Mendiara, Raul</t>
  </si>
  <si>
    <t>Mendiara, Mª Mar</t>
  </si>
  <si>
    <t>Ipás Susín, Guillermo</t>
  </si>
  <si>
    <t>TOTAL</t>
  </si>
  <si>
    <t>PUNTUA</t>
  </si>
  <si>
    <t>Carreras Cortés, Alberto</t>
  </si>
  <si>
    <t>Ipás Susín, Diego</t>
  </si>
  <si>
    <t>Torrecilla Fatás, Javier</t>
  </si>
  <si>
    <t>Estevan Villar, Beatriz</t>
  </si>
  <si>
    <t>Cahué, Jose A.</t>
  </si>
  <si>
    <t>Calvete, Jose Luis</t>
  </si>
  <si>
    <t>Medina, Miguel</t>
  </si>
  <si>
    <t>Carrascosa Viar, Eduardo</t>
  </si>
  <si>
    <t>Fuertes, Mª Luz</t>
  </si>
  <si>
    <t>Bravo, Oscar</t>
  </si>
  <si>
    <t>Bataller, Jesús</t>
  </si>
  <si>
    <t>Álvarez, Hugo</t>
  </si>
  <si>
    <t>Zum Egem Alfonso, Daniel</t>
  </si>
  <si>
    <t>Zum Egem Alfonso, Susana</t>
  </si>
  <si>
    <t>Zum Egem Alfonso, Lena</t>
  </si>
  <si>
    <t>Galé Pérez, Irene</t>
  </si>
  <si>
    <t>Artigas, María</t>
  </si>
  <si>
    <t>Alfonso de la Riva, Blanca</t>
  </si>
  <si>
    <t>Clavería Cíntora, Mª Isabel</t>
  </si>
  <si>
    <t>Paricio Hernández, Mª José</t>
  </si>
  <si>
    <t>García Luengo, Marta</t>
  </si>
  <si>
    <t>Borra Moliner, Elisa</t>
  </si>
  <si>
    <t>Del Prado Sanz, Elena</t>
  </si>
  <si>
    <t>Kalusinski, Andrea</t>
  </si>
  <si>
    <t>De la Iglesia Pérez R. Margarita</t>
  </si>
  <si>
    <t>Gómez Alejandre, Alexandra</t>
  </si>
  <si>
    <t>Romanos Godges, Sescun</t>
  </si>
  <si>
    <t>Ollora, Lluis</t>
  </si>
  <si>
    <t>O-CATALUNYA</t>
  </si>
  <si>
    <t>Gili Ribes, Felip</t>
  </si>
  <si>
    <t>Roche Albero, Eduardo</t>
  </si>
  <si>
    <t>CHINCHECLE</t>
  </si>
  <si>
    <t>Frontera Sancho, Miguel</t>
  </si>
  <si>
    <t>Espiau Cremalle, Jose Ignacio</t>
  </si>
  <si>
    <t>Sau Granados, Alberto</t>
  </si>
  <si>
    <t>Paricio Bañeres, Eduardo</t>
  </si>
  <si>
    <t>Garreta Mendoza, Javier</t>
  </si>
  <si>
    <t>Francos Montero, Enrique</t>
  </si>
  <si>
    <t>Alvarez Peñalver, Javier</t>
  </si>
  <si>
    <t>Mateo Salvador, Michel</t>
  </si>
  <si>
    <t>Martín Calvo, Carlos</t>
  </si>
  <si>
    <t>Ariño Tena, Carlos</t>
  </si>
  <si>
    <t>1:57.00</t>
  </si>
  <si>
    <t>M.BAJO ARA</t>
  </si>
  <si>
    <t>Franco Omeñaca, Héctor</t>
  </si>
  <si>
    <t>Roche Albero, Adrián</t>
  </si>
  <si>
    <t>CLINCHECLE</t>
  </si>
  <si>
    <t>González Fernández, Isidro</t>
  </si>
  <si>
    <t>FAM</t>
  </si>
  <si>
    <t>Casanova, Jorge Luis</t>
  </si>
  <si>
    <t>García Santiago, Juan A.</t>
  </si>
  <si>
    <t>Biela Pellejero, José María</t>
  </si>
  <si>
    <t>ALFINDEN</t>
  </si>
  <si>
    <t>Tobajas Martinez, Agustín</t>
  </si>
  <si>
    <t>López Camesella, Luis Miguel</t>
  </si>
  <si>
    <t>Corchón, Jorge</t>
  </si>
  <si>
    <t>Sanz, Félix</t>
  </si>
  <si>
    <t>Cesén Arteaga, Enrique</t>
  </si>
  <si>
    <t>H-35</t>
  </si>
  <si>
    <t>García Garcés, Luis</t>
  </si>
  <si>
    <t>Calvo, Juan Carlos</t>
  </si>
  <si>
    <t>Campos Martín, Miguel A.</t>
  </si>
  <si>
    <t>López Gómez, Juan Carlos</t>
  </si>
  <si>
    <t>Povedano Ures, Javier</t>
  </si>
  <si>
    <t>CM.GUADALUPE</t>
  </si>
  <si>
    <t>Peñalver Cano, José Javier</t>
  </si>
  <si>
    <t>ERROR TARJETA</t>
  </si>
  <si>
    <t>H-45</t>
  </si>
  <si>
    <t>García Castillo, Jesús</t>
  </si>
  <si>
    <t>Alejandro Balet, Ramón</t>
  </si>
  <si>
    <t>Biela Ferrer, Pedro</t>
  </si>
  <si>
    <t>Ortega Bellé, Ignacio</t>
  </si>
  <si>
    <t>García Pérez, Gonzalo</t>
  </si>
  <si>
    <t>Lasaosa Colomo, Enrique</t>
  </si>
  <si>
    <t>López Sarrión, Manuel</t>
  </si>
  <si>
    <t>Judez Aguado, José Miguel</t>
  </si>
  <si>
    <t>Faro Comín, Ramón</t>
  </si>
  <si>
    <t>Sánchez, Guillermo</t>
  </si>
  <si>
    <t>Alijarde, Justo</t>
  </si>
  <si>
    <t xml:space="preserve">Lasarte, Jorge </t>
  </si>
  <si>
    <t>Rubio , José M.</t>
  </si>
  <si>
    <t>CURSILLO</t>
  </si>
  <si>
    <t>Corrochano, Diego</t>
  </si>
  <si>
    <t>Vilel, Luis</t>
  </si>
  <si>
    <t>Lasarte, Juan José</t>
  </si>
  <si>
    <t>Sanz Roba, Alejandro</t>
  </si>
  <si>
    <t>Soro Juan, Oscar</t>
  </si>
  <si>
    <t>Lopez Pellicer, Jorge</t>
  </si>
  <si>
    <t>NAVARRA</t>
  </si>
  <si>
    <t>Saz Basanta, Lucía</t>
  </si>
  <si>
    <t>1:05.40</t>
  </si>
  <si>
    <t>Sánchez Fumaral, Ana</t>
  </si>
  <si>
    <t>Peinado Visanzay, Mario</t>
  </si>
  <si>
    <t>Aguilera, Raúl</t>
  </si>
  <si>
    <t>Midón Martínez, Ignacio</t>
  </si>
  <si>
    <t>Hidalgo José Juan</t>
  </si>
  <si>
    <t>Barriendos Berges, Verónica</t>
  </si>
  <si>
    <t>Reyes Pino, Manuel</t>
  </si>
  <si>
    <t>OLIVAR</t>
  </si>
  <si>
    <t>Alejandro Balet, Pilar</t>
  </si>
  <si>
    <t>Alejandro Leonet, Xabi</t>
  </si>
  <si>
    <t>Tobes, Vicente</t>
  </si>
  <si>
    <t>Midón Alejandro, Ignacio</t>
  </si>
  <si>
    <t>Mancorbo, Juan Pedro</t>
  </si>
  <si>
    <t>Midón Alejandro, Jorge</t>
  </si>
  <si>
    <t>1.13:30</t>
  </si>
  <si>
    <t>Alejandro Leonet, Pablo</t>
  </si>
  <si>
    <t>Leonet Montes, Ana</t>
  </si>
  <si>
    <t>Ibáñez Muñoz, Gloria</t>
  </si>
  <si>
    <t>García Alejandre, Raúl</t>
  </si>
  <si>
    <t>García Zafra, Laura</t>
  </si>
  <si>
    <t>Asensio Palma Iván</t>
  </si>
  <si>
    <t>Mides, Enrique</t>
  </si>
  <si>
    <t>Serna, Carmen</t>
  </si>
  <si>
    <t>De Diego García, Patricia</t>
  </si>
  <si>
    <t>Ruiz Arrondo, Nacho</t>
  </si>
  <si>
    <t>Gonzalvo Val, Belén</t>
  </si>
  <si>
    <t>Faro Cajal, Ramón</t>
  </si>
  <si>
    <t>Gonzalvo Val, Pilar</t>
  </si>
  <si>
    <t>Arregui Romeo, Pilar</t>
  </si>
  <si>
    <t>Ramón Morote, Leyre</t>
  </si>
  <si>
    <t>Ramón Morote, Itziar</t>
  </si>
  <si>
    <t>Salas Ramón, María</t>
  </si>
  <si>
    <t>Fernández Sanz, Miguel</t>
  </si>
  <si>
    <t>Gil Dolz, Ana Ester</t>
  </si>
  <si>
    <t>Alfindén (Tiempo)</t>
  </si>
  <si>
    <t>Alfindén (Puntos)</t>
  </si>
  <si>
    <t>Peñaflor (Tiempo)</t>
  </si>
  <si>
    <t>Peñaflor (Puntos)</t>
  </si>
  <si>
    <t>Saz Alcubierre, Javier</t>
  </si>
  <si>
    <t>Soria Miguel, David</t>
  </si>
  <si>
    <t>Fandos Falo, César</t>
  </si>
  <si>
    <t>Campos Moreno, Miguel Ángel</t>
  </si>
  <si>
    <t>Salvador López Coronado, Jesús</t>
  </si>
  <si>
    <t>Marín Sebastián, Emilio</t>
  </si>
  <si>
    <t>Corrochano Matute, Diego</t>
  </si>
  <si>
    <t>Pancorbo Rhyner, Juan Pedro</t>
  </si>
  <si>
    <t>Iturralde Pavía, Alberto</t>
  </si>
  <si>
    <t>Hidalgo Vega, Jose Luis</t>
  </si>
  <si>
    <t>Espiau Cremall{e, Ignacio</t>
  </si>
  <si>
    <t>Pérez Fantova, Alfredo</t>
  </si>
  <si>
    <t>Gracia Esteban, Miguel Angel</t>
  </si>
  <si>
    <t>Arguedas Izquierdo, Gonzalo</t>
  </si>
  <si>
    <t>Bajador Pueyo, Javier</t>
  </si>
  <si>
    <t>Navarro Pina, Julio</t>
  </si>
  <si>
    <t>García Pisa, Toño</t>
  </si>
  <si>
    <t>Martinez, Roberto</t>
  </si>
  <si>
    <t>Gene, Víctor</t>
  </si>
  <si>
    <t>Aguilera García, Raúl</t>
  </si>
  <si>
    <t>Blasco Gómez, Fernando</t>
  </si>
  <si>
    <t>Julve Sebastián, Daniel</t>
  </si>
  <si>
    <t>Beltrán Marco, Manuel</t>
  </si>
  <si>
    <t>Ferrer Rufau, Pilar</t>
  </si>
  <si>
    <t>Arruti Gimenez, Sonia</t>
  </si>
  <si>
    <t>García Pardos, Jorge</t>
  </si>
  <si>
    <t>Laboreo González, Miguel</t>
  </si>
  <si>
    <t>Saz Roba, Alejandro</t>
  </si>
  <si>
    <t>Nogués Collados, Rafael</t>
  </si>
  <si>
    <t>López García, Antonio</t>
  </si>
  <si>
    <t>Suárez Navarro, Eva</t>
  </si>
  <si>
    <t>Asensio, Azucena</t>
  </si>
  <si>
    <t>Antón Cayuela, Jesús</t>
  </si>
  <si>
    <t>Martín Javier</t>
  </si>
  <si>
    <t>Moliner Escota, Jorge</t>
  </si>
  <si>
    <t>Gracia Román, Violeta</t>
  </si>
  <si>
    <t>Castellano Prado, José Antonio</t>
  </si>
  <si>
    <t>Domínguez, Ángel</t>
  </si>
  <si>
    <t>López Arnal, Claudia</t>
  </si>
  <si>
    <t>García Mainar, Carmen</t>
  </si>
  <si>
    <t>Alonso, Pablo</t>
  </si>
  <si>
    <t>Alonso, Lorenzo</t>
  </si>
  <si>
    <t>López, Julián</t>
  </si>
  <si>
    <t>Bordetas Vela, María</t>
  </si>
  <si>
    <t>Ayuso Escuer, Natalia</t>
  </si>
  <si>
    <t>Arnal Lajusticia, Pilar</t>
  </si>
  <si>
    <t>Garde Mancera, Laura</t>
  </si>
  <si>
    <t>Artigas Ruiz, Isabel</t>
  </si>
  <si>
    <t>POZAN Sab Tiempo</t>
  </si>
  <si>
    <t>POZAN Sab Puntos</t>
  </si>
  <si>
    <t>PUNTUA (H21)</t>
  </si>
  <si>
    <t>Moreno Palacios, Javier</t>
  </si>
  <si>
    <t>PUNTUA (H35)</t>
  </si>
  <si>
    <t>Tolosa, Pedro J.</t>
  </si>
  <si>
    <t>Montaner Ascaso, Christian</t>
  </si>
  <si>
    <t>Olmos Álvaro, Rodrigo</t>
  </si>
  <si>
    <t>Rosa Mallorquín, Juan Carlos</t>
  </si>
  <si>
    <t>Colomé Bombau, José Mª</t>
  </si>
  <si>
    <t>Demur, Vanessa</t>
  </si>
  <si>
    <t>García Casanova, Mª Dolores</t>
  </si>
  <si>
    <t>Sanz, Beatriz</t>
  </si>
  <si>
    <t>Esteban Villar, Beatriz</t>
  </si>
  <si>
    <t>Forcadel Aznar, Lucía</t>
  </si>
  <si>
    <t>Granada Burgos, Laura</t>
  </si>
  <si>
    <t>Lafarga Ayerbe, Alberto</t>
  </si>
  <si>
    <t>Salanova Aznar, Ana</t>
  </si>
  <si>
    <t>Grañena Bellosta, Lucas</t>
  </si>
  <si>
    <t>Mansión, Elena</t>
  </si>
  <si>
    <t>Rodriguez Mansión. Maile</t>
  </si>
  <si>
    <t>POZAN Dom Tiempo</t>
  </si>
  <si>
    <t>POZAN Dom Puntos</t>
  </si>
  <si>
    <t>Rotella, Cristina</t>
  </si>
  <si>
    <t>Tomás Tarrago, Jordi</t>
  </si>
  <si>
    <t>Esteban Querencia</t>
  </si>
  <si>
    <t>Pérez Pérez, Sandra</t>
  </si>
  <si>
    <t>Biarge Fanlo, Jorge</t>
  </si>
  <si>
    <t>Losa Broto, Jorge</t>
  </si>
  <si>
    <t>Crespo, Raul</t>
  </si>
  <si>
    <t>Yera Villareal, Raul</t>
  </si>
  <si>
    <t>Perales Tobajas, Sergio</t>
  </si>
  <si>
    <t>Ruiz Villa, José Antonio</t>
  </si>
  <si>
    <t>LEYENDA:</t>
  </si>
  <si>
    <t>Carrera que es media del resto de puntuaciones (excluidas las de 250)</t>
  </si>
  <si>
    <t>Carrera que puntua como organizador (la mejor del resto de carreras)</t>
  </si>
  <si>
    <t xml:space="preserve">             Cuando un corredor tiene la tarjeta INCOMPLETA puntúa 250 puntos (4 veces menos que el ganador) frente a los 0 puntos del que no ha participado</t>
  </si>
  <si>
    <t xml:space="preserve">             La elaboración de las puntuaciones ha sido bastante compleja, se recomienda consultar los ficheros correspondientes a cada una</t>
  </si>
  <si>
    <t xml:space="preserve">            Si detectas algún error, por favor comunícamelo en ibonpie@yahoo.es</t>
  </si>
  <si>
    <t>Carrera que forma parte de las 6 mejores puntuaciones</t>
  </si>
  <si>
    <t xml:space="preserve">             Para la clasificación general de la Liga puntúan los mejores 6 resultados de las 10 carreras que componen la Liga</t>
  </si>
  <si>
    <t xml:space="preserve">             En la carrera de Pozán de Vero, los que participaron fuera de su categoría tienen como puntuación la media del resto de sus carreras (excepto las que tienen como INCOMPLETO)</t>
  </si>
  <si>
    <t xml:space="preserve">             de las carreras para comprobar si las puntuaciones son correctas.</t>
  </si>
  <si>
    <t xml:space="preserve">             La media de puntos se elabora incluyendo las carreras puntuadas como organizador, no incluyen las incompletas (250 puntos)</t>
  </si>
  <si>
    <t>San Jorge (Tiempo)</t>
  </si>
  <si>
    <t>San Jorge (Puntos)</t>
  </si>
  <si>
    <t>Martinez Rodriguez, Bárbara</t>
  </si>
  <si>
    <t>Badalona-O</t>
  </si>
  <si>
    <t>Garros Joselyne</t>
  </si>
  <si>
    <t>COOL France</t>
  </si>
  <si>
    <t>Zarza Ramos, Guadalupe</t>
  </si>
  <si>
    <t>Lembezat, Marie Christine</t>
  </si>
  <si>
    <t>Lembezat, Christine</t>
  </si>
  <si>
    <t>Blasco , Cristina</t>
  </si>
  <si>
    <t>Suarez, Eva</t>
  </si>
  <si>
    <t>Tolosana, Beatriz</t>
  </si>
  <si>
    <t>Lembezat, Yannick</t>
  </si>
  <si>
    <t>Mancho Guillén, Javier</t>
  </si>
  <si>
    <t>BOMBEROS</t>
  </si>
  <si>
    <t>Enríquez Fernandez, Pedro</t>
  </si>
  <si>
    <t>M. GREDOS</t>
  </si>
  <si>
    <t>E.M.OLIVAR</t>
  </si>
  <si>
    <t>Zaragoza M., Enrique</t>
  </si>
  <si>
    <t>CTEMA</t>
  </si>
  <si>
    <t>Ferrer Morro, Pere</t>
  </si>
  <si>
    <t>Mayolas Casas, Pep</t>
  </si>
  <si>
    <t>FARRA-O</t>
  </si>
  <si>
    <t>Monzón Gual., Roberto</t>
  </si>
  <si>
    <t>Orte González, josé</t>
  </si>
  <si>
    <t>ABIEGO</t>
  </si>
  <si>
    <t>García Mur, Fernando</t>
  </si>
  <si>
    <t>MINERVA</t>
  </si>
  <si>
    <t>Lembezat, Christian</t>
  </si>
  <si>
    <t>Ciria Bruis, Rafael</t>
  </si>
  <si>
    <t>Gómez Navarro, Jacobo</t>
  </si>
  <si>
    <t>Ciria Camino, Rafael</t>
  </si>
  <si>
    <t>Borruel Blecua, Rafael</t>
  </si>
  <si>
    <t>Segarra Salva, Simón</t>
  </si>
  <si>
    <t>Gabasa La., Esmeralda</t>
  </si>
  <si>
    <t>Castañer Al, Gonzalo</t>
  </si>
  <si>
    <t>Sánchez, Juan Manuel</t>
  </si>
  <si>
    <t>Martín Ca., Alejandro</t>
  </si>
  <si>
    <t>Martín Torre, Manuel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</si>
</sst>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hh:mm;@"/>
    <numFmt numFmtId="193" formatCode="h:mm:ss;@"/>
    <numFmt numFmtId="194" formatCode="0;[Red]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5"/>
      <color indexed="8"/>
      <name val="Arial"/>
      <family val="0"/>
    </font>
    <font>
      <sz val="5"/>
      <name val="Arial"/>
      <family val="0"/>
    </font>
    <font>
      <sz val="5.5"/>
      <color indexed="8"/>
      <name val="Arial"/>
      <family val="0"/>
    </font>
    <font>
      <sz val="5.5"/>
      <name val="Arial"/>
      <family val="0"/>
    </font>
    <font>
      <sz val="5.5"/>
      <color indexed="9"/>
      <name val="Arial"/>
      <family val="0"/>
    </font>
    <font>
      <sz val="4"/>
      <color indexed="8"/>
      <name val="Arial"/>
      <family val="0"/>
    </font>
    <font>
      <sz val="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93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1" fontId="7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" fontId="7" fillId="2" borderId="0" xfId="0" applyNumberFormat="1" applyFont="1" applyFill="1" applyAlignment="1">
      <alignment horizontal="center"/>
    </xf>
    <xf numFmtId="193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21" fontId="7" fillId="2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21" fontId="7" fillId="0" borderId="0" xfId="0" applyNumberFormat="1" applyFont="1" applyFill="1" applyAlignment="1">
      <alignment horizontal="center"/>
    </xf>
    <xf numFmtId="21" fontId="10" fillId="0" borderId="0" xfId="0" applyNumberFormat="1" applyFont="1" applyAlignment="1">
      <alignment horizontal="left"/>
    </xf>
    <xf numFmtId="193" fontId="10" fillId="0" borderId="0" xfId="0" applyNumberFormat="1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olizsanti@jazzfree.com" TargetMode="External" /><Relationship Id="rId2" Type="http://schemas.openxmlformats.org/officeDocument/2006/relationships/hyperlink" Target="mailto:miguelrylola@hotmail.com" TargetMode="External" /><Relationship Id="rId3" Type="http://schemas.openxmlformats.org/officeDocument/2006/relationships/hyperlink" Target="mailto:jesusnalda@yahoo.es" TargetMode="External" /><Relationship Id="rId4" Type="http://schemas.openxmlformats.org/officeDocument/2006/relationships/hyperlink" Target="mailto:jorge@jjgonzalez.org" TargetMode="External" /><Relationship Id="rId5" Type="http://schemas.openxmlformats.org/officeDocument/2006/relationships/hyperlink" Target="mailto:javitron71@hotmail.com" TargetMode="External" /><Relationship Id="rId6" Type="http://schemas.openxmlformats.org/officeDocument/2006/relationships/hyperlink" Target="mailto:dorga69@hotmail.com" TargetMode="External" /><Relationship Id="rId7" Type="http://schemas.openxmlformats.org/officeDocument/2006/relationships/hyperlink" Target="mailto:jmaisterra@zaragoza.es" TargetMode="External" /><Relationship Id="rId8" Type="http://schemas.openxmlformats.org/officeDocument/2006/relationships/hyperlink" Target="mailto:jccalvo@hormail.com" TargetMode="External" /><Relationship Id="rId9" Type="http://schemas.openxmlformats.org/officeDocument/2006/relationships/hyperlink" Target="mailto:jaferra@unizar.es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4"/>
  <sheetViews>
    <sheetView tabSelected="1" zoomScale="170" zoomScaleNormal="170" workbookViewId="0" topLeftCell="A191">
      <selection activeCell="X25" sqref="X25"/>
    </sheetView>
  </sheetViews>
  <sheetFormatPr defaultColWidth="11.421875" defaultRowHeight="9.75" customHeight="1"/>
  <cols>
    <col min="1" max="1" width="2.421875" style="15" customWidth="1"/>
    <col min="2" max="2" width="0.2890625" style="15" customWidth="1"/>
    <col min="3" max="3" width="15.140625" style="13" customWidth="1"/>
    <col min="4" max="4" width="4.421875" style="30" customWidth="1"/>
    <col min="5" max="5" width="3.00390625" style="31" customWidth="1"/>
    <col min="6" max="6" width="4.421875" style="32" customWidth="1"/>
    <col min="7" max="7" width="3.00390625" style="31" customWidth="1"/>
    <col min="8" max="8" width="4.421875" style="21" customWidth="1"/>
    <col min="9" max="9" width="3.00390625" style="19" customWidth="1"/>
    <col min="10" max="10" width="4.421875" style="21" customWidth="1"/>
    <col min="11" max="11" width="3.00390625" style="19" customWidth="1"/>
    <col min="12" max="12" width="4.421875" style="21" customWidth="1"/>
    <col min="13" max="13" width="3.00390625" style="19" customWidth="1"/>
    <col min="14" max="14" width="4.421875" style="21" customWidth="1"/>
    <col min="15" max="15" width="3.00390625" style="19" customWidth="1"/>
    <col min="16" max="16" width="4.421875" style="21" customWidth="1"/>
    <col min="17" max="17" width="3.00390625" style="19" customWidth="1"/>
    <col min="18" max="18" width="4.421875" style="21" customWidth="1"/>
    <col min="19" max="19" width="3.00390625" style="19" customWidth="1"/>
    <col min="20" max="20" width="4.421875" style="21" customWidth="1"/>
    <col min="21" max="21" width="3.00390625" style="19" customWidth="1"/>
    <col min="22" max="22" width="4.421875" style="23" customWidth="1"/>
    <col min="23" max="23" width="3.00390625" style="24" customWidth="1"/>
    <col min="24" max="24" width="3.7109375" style="19" customWidth="1"/>
    <col min="25" max="25" width="6.00390625" style="35" customWidth="1"/>
    <col min="26" max="26" width="9.7109375" style="1" customWidth="1"/>
    <col min="27" max="27" width="10.7109375" style="1" customWidth="1"/>
    <col min="28" max="30" width="10.7109375" style="0" customWidth="1"/>
    <col min="31" max="16384" width="9.140625" style="0" customWidth="1"/>
  </cols>
  <sheetData>
    <row r="1" spans="1:25" ht="9.75" customHeight="1">
      <c r="A1" s="14" t="s">
        <v>109</v>
      </c>
      <c r="B1" s="14"/>
      <c r="C1" s="8" t="s">
        <v>110</v>
      </c>
      <c r="D1" s="8" t="s">
        <v>213</v>
      </c>
      <c r="E1" s="16" t="s">
        <v>113</v>
      </c>
      <c r="F1" s="37" t="s">
        <v>111</v>
      </c>
      <c r="G1" s="16" t="s">
        <v>112</v>
      </c>
      <c r="H1" s="8" t="s">
        <v>214</v>
      </c>
      <c r="I1" s="16" t="s">
        <v>215</v>
      </c>
      <c r="J1" s="33" t="s">
        <v>273</v>
      </c>
      <c r="K1" s="16" t="s">
        <v>274</v>
      </c>
      <c r="L1" s="33" t="s">
        <v>316</v>
      </c>
      <c r="M1" s="16" t="s">
        <v>317</v>
      </c>
      <c r="N1" s="8" t="s">
        <v>481</v>
      </c>
      <c r="O1" s="16" t="s">
        <v>482</v>
      </c>
      <c r="P1" s="33" t="s">
        <v>533</v>
      </c>
      <c r="Q1" s="16" t="s">
        <v>534</v>
      </c>
      <c r="R1" s="33" t="s">
        <v>554</v>
      </c>
      <c r="S1" s="16" t="s">
        <v>555</v>
      </c>
      <c r="T1" s="8" t="s">
        <v>483</v>
      </c>
      <c r="U1" s="16" t="s">
        <v>484</v>
      </c>
      <c r="V1" s="17" t="s">
        <v>577</v>
      </c>
      <c r="W1" s="18" t="s">
        <v>578</v>
      </c>
      <c r="X1" s="19" t="s">
        <v>354</v>
      </c>
      <c r="Y1" s="33"/>
    </row>
    <row r="2" spans="1:26" ht="9.75" customHeight="1">
      <c r="A2" s="14" t="s">
        <v>277</v>
      </c>
      <c r="B2" s="14"/>
      <c r="C2" s="8" t="s">
        <v>381</v>
      </c>
      <c r="D2" s="20"/>
      <c r="E2" s="19"/>
      <c r="F2" s="20"/>
      <c r="G2" s="19"/>
      <c r="H2" s="20"/>
      <c r="J2" s="20"/>
      <c r="N2" s="20">
        <v>0.06261574074074074</v>
      </c>
      <c r="O2" s="22">
        <v>1000</v>
      </c>
      <c r="V2" s="33" t="s">
        <v>99</v>
      </c>
      <c r="W2" s="22">
        <v>250</v>
      </c>
      <c r="X2" s="19">
        <v>1250</v>
      </c>
      <c r="Y2" s="34"/>
      <c r="Z2" s="2"/>
    </row>
    <row r="3" spans="1:26" ht="9.75" customHeight="1">
      <c r="A3" s="14" t="s">
        <v>277</v>
      </c>
      <c r="B3" s="14"/>
      <c r="C3" s="8" t="s">
        <v>376</v>
      </c>
      <c r="D3" s="20"/>
      <c r="E3" s="19"/>
      <c r="F3" s="20"/>
      <c r="G3" s="19"/>
      <c r="H3" s="20"/>
      <c r="J3" s="20"/>
      <c r="T3" s="20">
        <v>0.07025462962962963</v>
      </c>
      <c r="U3" s="22">
        <v>1000</v>
      </c>
      <c r="X3" s="19">
        <v>1000</v>
      </c>
      <c r="Y3" s="34"/>
      <c r="Z3" s="2"/>
    </row>
    <row r="4" spans="1:26" ht="9.75" customHeight="1">
      <c r="A4" s="14" t="s">
        <v>277</v>
      </c>
      <c r="B4" s="14"/>
      <c r="C4" s="8" t="s">
        <v>278</v>
      </c>
      <c r="D4" s="20"/>
      <c r="E4" s="19"/>
      <c r="F4" s="20"/>
      <c r="G4" s="19"/>
      <c r="H4" s="20"/>
      <c r="J4" s="20">
        <v>0.08119212962962963</v>
      </c>
      <c r="K4" s="22">
        <v>1000</v>
      </c>
      <c r="X4" s="19">
        <f>E4+G4+I4+K4+M4</f>
        <v>1000</v>
      </c>
      <c r="Y4" s="34"/>
      <c r="Z4" s="2"/>
    </row>
    <row r="5" spans="1:26" ht="9.75" customHeight="1">
      <c r="A5" s="14" t="s">
        <v>277</v>
      </c>
      <c r="B5" s="14"/>
      <c r="C5" s="8" t="s">
        <v>279</v>
      </c>
      <c r="D5" s="20"/>
      <c r="E5" s="19"/>
      <c r="F5" s="20"/>
      <c r="G5" s="19"/>
      <c r="H5" s="20"/>
      <c r="J5" s="20">
        <v>0.08258101851851851</v>
      </c>
      <c r="K5" s="22">
        <v>983</v>
      </c>
      <c r="X5" s="19">
        <f>E5+G5+I5+K5+M5</f>
        <v>983</v>
      </c>
      <c r="Y5" s="34"/>
      <c r="Z5" s="2"/>
    </row>
    <row r="6" spans="1:26" ht="9.75" customHeight="1">
      <c r="A6" s="14" t="s">
        <v>277</v>
      </c>
      <c r="B6" s="14"/>
      <c r="C6" s="8" t="s">
        <v>382</v>
      </c>
      <c r="D6" s="20"/>
      <c r="E6" s="19"/>
      <c r="F6" s="20"/>
      <c r="G6" s="19"/>
      <c r="H6" s="20"/>
      <c r="J6" s="20"/>
      <c r="N6" s="33" t="s">
        <v>99</v>
      </c>
      <c r="O6" s="22">
        <v>250</v>
      </c>
      <c r="V6" s="33" t="s">
        <v>99</v>
      </c>
      <c r="W6" s="22">
        <v>250</v>
      </c>
      <c r="X6" s="19">
        <v>500</v>
      </c>
      <c r="Y6" s="34"/>
      <c r="Z6" s="2"/>
    </row>
    <row r="7" spans="1:26" ht="9.75" customHeight="1">
      <c r="A7" s="14" t="s">
        <v>277</v>
      </c>
      <c r="B7" s="14"/>
      <c r="C7" s="8" t="s">
        <v>588</v>
      </c>
      <c r="D7" s="20"/>
      <c r="E7" s="19"/>
      <c r="F7" s="20"/>
      <c r="G7" s="19"/>
      <c r="H7" s="20"/>
      <c r="J7" s="20"/>
      <c r="O7" s="22"/>
      <c r="V7" s="33" t="s">
        <v>99</v>
      </c>
      <c r="W7" s="22">
        <v>250</v>
      </c>
      <c r="X7" s="19">
        <v>250</v>
      </c>
      <c r="Y7" s="34"/>
      <c r="Z7" s="2"/>
    </row>
    <row r="8" spans="1:26" ht="9.75" customHeight="1">
      <c r="A8" s="14" t="s">
        <v>2</v>
      </c>
      <c r="B8" s="14"/>
      <c r="C8" s="8" t="s">
        <v>74</v>
      </c>
      <c r="D8" s="20">
        <v>0.0519212962962963</v>
      </c>
      <c r="E8" s="24">
        <v>950</v>
      </c>
      <c r="F8" s="20">
        <v>0.07555555555555556</v>
      </c>
      <c r="G8" s="22">
        <v>966</v>
      </c>
      <c r="H8" s="33" t="s">
        <v>355</v>
      </c>
      <c r="I8" s="25">
        <f>(E8+G8+K8+M8+O8+S8+U8+W8)/8</f>
        <v>957</v>
      </c>
      <c r="J8" s="20">
        <v>0.06875</v>
      </c>
      <c r="K8" s="22">
        <v>1000</v>
      </c>
      <c r="L8" s="20">
        <v>0.0763888888888889</v>
      </c>
      <c r="M8" s="22">
        <v>982</v>
      </c>
      <c r="N8" s="20">
        <v>0.058912037037037034</v>
      </c>
      <c r="O8" s="19">
        <v>833</v>
      </c>
      <c r="R8" s="20">
        <v>0.03972222222222222</v>
      </c>
      <c r="S8" s="22">
        <v>983</v>
      </c>
      <c r="T8" s="20">
        <v>0.05170138888888889</v>
      </c>
      <c r="U8" s="19">
        <v>942</v>
      </c>
      <c r="V8" s="23">
        <v>0.055717592592592596</v>
      </c>
      <c r="W8" s="22">
        <v>1000</v>
      </c>
      <c r="X8" s="19">
        <f>G8+I8+K8+M8+S8+W8</f>
        <v>5888</v>
      </c>
      <c r="Y8" s="34" t="s">
        <v>31</v>
      </c>
      <c r="Z8" s="2"/>
    </row>
    <row r="9" spans="1:26" ht="9.75" customHeight="1">
      <c r="A9" s="14" t="s">
        <v>2</v>
      </c>
      <c r="B9" s="14"/>
      <c r="C9" s="8" t="s">
        <v>103</v>
      </c>
      <c r="D9" s="20">
        <v>0.049305555555555554</v>
      </c>
      <c r="E9" s="22">
        <v>1000</v>
      </c>
      <c r="F9" s="20">
        <v>0.07320601851851852</v>
      </c>
      <c r="G9" s="22">
        <v>990</v>
      </c>
      <c r="H9" s="20">
        <v>0.05028935185185185</v>
      </c>
      <c r="I9" s="22">
        <v>1000</v>
      </c>
      <c r="J9" s="20">
        <v>0.07621527777777777</v>
      </c>
      <c r="K9" s="22">
        <v>902</v>
      </c>
      <c r="P9" s="20">
        <v>0.05399305555555556</v>
      </c>
      <c r="Q9" s="22">
        <v>814</v>
      </c>
      <c r="R9" s="20">
        <v>0.05113425925925926</v>
      </c>
      <c r="S9" s="19">
        <v>764</v>
      </c>
      <c r="T9" s="20">
        <v>0.06267361111111111</v>
      </c>
      <c r="U9" s="22">
        <v>777</v>
      </c>
      <c r="X9" s="19">
        <f>E9+G9+I9+K9+Q9+U9</f>
        <v>5483</v>
      </c>
      <c r="Y9" s="34" t="s">
        <v>120</v>
      </c>
      <c r="Z9" s="2"/>
    </row>
    <row r="10" spans="1:26" ht="9.75" customHeight="1">
      <c r="A10" s="14" t="s">
        <v>2</v>
      </c>
      <c r="B10" s="14"/>
      <c r="C10" s="8" t="s">
        <v>72</v>
      </c>
      <c r="D10" s="21"/>
      <c r="E10" s="19"/>
      <c r="F10" s="20">
        <v>0.07335648148148148</v>
      </c>
      <c r="G10" s="22">
        <v>988</v>
      </c>
      <c r="H10" s="20">
        <v>0.08413194444444444</v>
      </c>
      <c r="I10" s="22">
        <v>598</v>
      </c>
      <c r="J10" s="20">
        <v>0.08570601851851851</v>
      </c>
      <c r="K10" s="22">
        <v>802</v>
      </c>
      <c r="P10" s="20">
        <v>0.043923611111111115</v>
      </c>
      <c r="Q10" s="22">
        <v>1000</v>
      </c>
      <c r="R10" s="20">
        <v>0.04027777777777778</v>
      </c>
      <c r="S10" s="22">
        <v>970</v>
      </c>
      <c r="T10" s="20">
        <v>0.048726851851851855</v>
      </c>
      <c r="U10" s="22">
        <v>1000</v>
      </c>
      <c r="X10" s="19">
        <f>G10+I10+K10+Q10+S10+U10</f>
        <v>5358</v>
      </c>
      <c r="Y10" s="34" t="s">
        <v>31</v>
      </c>
      <c r="Z10" s="2"/>
    </row>
    <row r="11" spans="1:26" ht="9.75" customHeight="1">
      <c r="A11" s="14" t="s">
        <v>2</v>
      </c>
      <c r="B11" s="14"/>
      <c r="C11" s="8" t="s">
        <v>71</v>
      </c>
      <c r="D11" s="21"/>
      <c r="E11" s="19"/>
      <c r="F11" s="20">
        <v>0.0724537037037037</v>
      </c>
      <c r="G11" s="22">
        <v>1000</v>
      </c>
      <c r="J11" s="20">
        <v>0.07737268518518518</v>
      </c>
      <c r="K11" s="22">
        <v>889</v>
      </c>
      <c r="N11" s="20">
        <v>0.07208333333333333</v>
      </c>
      <c r="O11" s="22">
        <v>680</v>
      </c>
      <c r="P11" s="20">
        <v>0.05439814814814815</v>
      </c>
      <c r="Q11" s="22">
        <v>807</v>
      </c>
      <c r="R11" s="20">
        <v>0.05907407407407408</v>
      </c>
      <c r="S11" s="22">
        <v>661</v>
      </c>
      <c r="V11" s="23">
        <v>0.07663194444444445</v>
      </c>
      <c r="W11" s="22">
        <v>727</v>
      </c>
      <c r="X11" s="19">
        <f>G11+K11+O11+Q11+S11+W11</f>
        <v>4764</v>
      </c>
      <c r="Y11" s="34" t="s">
        <v>31</v>
      </c>
      <c r="Z11" s="2"/>
    </row>
    <row r="12" spans="1:26" ht="9.75" customHeight="1">
      <c r="A12" s="14" t="s">
        <v>2</v>
      </c>
      <c r="B12" s="14"/>
      <c r="C12" s="8" t="s">
        <v>3</v>
      </c>
      <c r="D12" s="20">
        <v>0.06921296296296296</v>
      </c>
      <c r="E12" s="22">
        <v>712</v>
      </c>
      <c r="F12" s="20">
        <v>0.08324074074074074</v>
      </c>
      <c r="G12" s="22">
        <v>870</v>
      </c>
      <c r="J12" s="20">
        <v>0.11423611111111111</v>
      </c>
      <c r="K12" s="22">
        <v>602</v>
      </c>
      <c r="N12" s="20">
        <v>0.10578703703703703</v>
      </c>
      <c r="O12" s="19">
        <v>464</v>
      </c>
      <c r="P12" s="33" t="s">
        <v>355</v>
      </c>
      <c r="Q12" s="25">
        <f>(E12+G12+K12+O12+U12)/5</f>
        <v>663.2</v>
      </c>
      <c r="R12" s="33" t="s">
        <v>355</v>
      </c>
      <c r="S12" s="25">
        <v>663</v>
      </c>
      <c r="T12" s="20">
        <v>0.07297453703703703</v>
      </c>
      <c r="U12" s="22">
        <v>668</v>
      </c>
      <c r="X12" s="19">
        <f>U12+S12+Q12+K12+G12+E12</f>
        <v>4178.2</v>
      </c>
      <c r="Y12" s="34"/>
      <c r="Z12" s="2"/>
    </row>
    <row r="13" spans="1:26" ht="9.75" customHeight="1">
      <c r="A13" s="14" t="s">
        <v>2</v>
      </c>
      <c r="B13" s="14"/>
      <c r="C13" s="8" t="s">
        <v>123</v>
      </c>
      <c r="D13" s="20">
        <v>0.05608796296296296</v>
      </c>
      <c r="E13" s="22">
        <v>879</v>
      </c>
      <c r="F13" s="20"/>
      <c r="G13" s="19"/>
      <c r="J13" s="33" t="s">
        <v>331</v>
      </c>
      <c r="K13" s="26">
        <v>879</v>
      </c>
      <c r="L13" s="20">
        <v>0.1065625</v>
      </c>
      <c r="M13" s="22">
        <v>704</v>
      </c>
      <c r="V13" s="23">
        <v>0.06752314814814815</v>
      </c>
      <c r="W13" s="22">
        <v>825</v>
      </c>
      <c r="X13" s="19">
        <f>E13+K13+M13+W13</f>
        <v>3287</v>
      </c>
      <c r="Y13" s="34" t="s">
        <v>10</v>
      </c>
      <c r="Z13" s="2"/>
    </row>
    <row r="14" spans="1:26" ht="9.75" customHeight="1">
      <c r="A14" s="14" t="s">
        <v>2</v>
      </c>
      <c r="B14" s="14"/>
      <c r="C14" s="8" t="s">
        <v>43</v>
      </c>
      <c r="D14" s="21"/>
      <c r="E14" s="19"/>
      <c r="F14" s="20">
        <v>0.12013888888888889</v>
      </c>
      <c r="G14" s="22">
        <v>603</v>
      </c>
      <c r="H14" s="20">
        <v>0.09850694444444445</v>
      </c>
      <c r="I14" s="22">
        <v>511</v>
      </c>
      <c r="J14" s="20">
        <v>0.11001157407407407</v>
      </c>
      <c r="K14" s="22">
        <v>625</v>
      </c>
      <c r="L14" s="20">
        <v>0.16222222222222224</v>
      </c>
      <c r="M14" s="22">
        <v>462</v>
      </c>
      <c r="N14" s="20">
        <v>0.09784722222222221</v>
      </c>
      <c r="O14" s="22">
        <v>501</v>
      </c>
      <c r="V14" s="23">
        <v>0.10494212962962964</v>
      </c>
      <c r="W14" s="22">
        <v>531</v>
      </c>
      <c r="X14" s="19">
        <f>G14+I14+K14+M14+O14+W14</f>
        <v>3233</v>
      </c>
      <c r="Y14" s="34"/>
      <c r="Z14" s="2"/>
    </row>
    <row r="15" spans="1:26" ht="9.75" customHeight="1">
      <c r="A15" s="14" t="s">
        <v>2</v>
      </c>
      <c r="B15" s="14"/>
      <c r="C15" s="8" t="s">
        <v>328</v>
      </c>
      <c r="D15" s="20"/>
      <c r="E15" s="19"/>
      <c r="F15" s="20"/>
      <c r="G15" s="19"/>
      <c r="L15" s="20">
        <v>0.09151620370370371</v>
      </c>
      <c r="M15" s="22">
        <v>820</v>
      </c>
      <c r="N15" s="20">
        <v>0.07106481481481482</v>
      </c>
      <c r="O15" s="22">
        <v>690</v>
      </c>
      <c r="R15" s="20">
        <v>0.045625</v>
      </c>
      <c r="S15" s="22">
        <v>856</v>
      </c>
      <c r="T15" s="20">
        <v>0.06050925925925926</v>
      </c>
      <c r="U15" s="22">
        <v>805</v>
      </c>
      <c r="X15" s="19">
        <f>M15+O15+S15+U15</f>
        <v>3171</v>
      </c>
      <c r="Y15" s="34" t="s">
        <v>31</v>
      </c>
      <c r="Z15" s="2"/>
    </row>
    <row r="16" spans="1:26" ht="9.75" customHeight="1">
      <c r="A16" s="14" t="s">
        <v>2</v>
      </c>
      <c r="B16" s="14"/>
      <c r="C16" s="8" t="s">
        <v>36</v>
      </c>
      <c r="D16" s="20">
        <v>0.0636574074074074</v>
      </c>
      <c r="E16" s="22">
        <v>775</v>
      </c>
      <c r="F16" s="20">
        <v>0.09962962962962962</v>
      </c>
      <c r="G16" s="22">
        <v>727</v>
      </c>
      <c r="H16" s="33" t="s">
        <v>99</v>
      </c>
      <c r="I16" s="22">
        <v>250</v>
      </c>
      <c r="N16" s="20">
        <v>0.0796412037037037</v>
      </c>
      <c r="O16" s="22">
        <v>616</v>
      </c>
      <c r="V16" s="23">
        <v>0.09631944444444444</v>
      </c>
      <c r="W16" s="22">
        <v>578</v>
      </c>
      <c r="X16" s="19">
        <f>E16+G16+I16+O16+W16</f>
        <v>2946</v>
      </c>
      <c r="Y16" s="34" t="s">
        <v>37</v>
      </c>
      <c r="Z16" s="2"/>
    </row>
    <row r="17" spans="1:26" ht="9.75" customHeight="1">
      <c r="A17" s="14" t="s">
        <v>2</v>
      </c>
      <c r="B17" s="14"/>
      <c r="C17" s="8" t="s">
        <v>44</v>
      </c>
      <c r="D17" s="21"/>
      <c r="E17" s="19"/>
      <c r="F17" s="20">
        <v>0.088125</v>
      </c>
      <c r="G17" s="22">
        <v>822</v>
      </c>
      <c r="J17" s="20">
        <v>0.115625</v>
      </c>
      <c r="K17" s="22">
        <v>595</v>
      </c>
      <c r="L17" s="20">
        <v>0.11847222222222221</v>
      </c>
      <c r="M17" s="22">
        <v>633</v>
      </c>
      <c r="N17" s="20">
        <v>0.08278935185185186</v>
      </c>
      <c r="O17" s="22">
        <v>592</v>
      </c>
      <c r="V17" s="38" t="s">
        <v>99</v>
      </c>
      <c r="W17" s="22">
        <v>250</v>
      </c>
      <c r="X17" s="19">
        <v>2892</v>
      </c>
      <c r="Y17" s="34"/>
      <c r="Z17" s="2"/>
    </row>
    <row r="18" spans="1:26" ht="9.75" customHeight="1">
      <c r="A18" s="14" t="s">
        <v>2</v>
      </c>
      <c r="B18" s="14"/>
      <c r="C18" s="8" t="s">
        <v>104</v>
      </c>
      <c r="D18" s="20">
        <v>0.05474537037037037</v>
      </c>
      <c r="E18" s="22">
        <v>901</v>
      </c>
      <c r="F18" s="20">
        <v>0.0865162037037037</v>
      </c>
      <c r="G18" s="22">
        <v>837</v>
      </c>
      <c r="H18" s="33" t="s">
        <v>355</v>
      </c>
      <c r="I18" s="25">
        <f>(E18+G18)/2</f>
        <v>869</v>
      </c>
      <c r="X18" s="19">
        <f>E18+G18+I18</f>
        <v>2607</v>
      </c>
      <c r="Y18" s="34" t="s">
        <v>126</v>
      </c>
      <c r="Z18" s="2"/>
    </row>
    <row r="19" spans="1:26" ht="9.75" customHeight="1">
      <c r="A19" s="14" t="s">
        <v>2</v>
      </c>
      <c r="B19" s="14"/>
      <c r="C19" s="8" t="s">
        <v>68</v>
      </c>
      <c r="D19" s="21"/>
      <c r="E19" s="19"/>
      <c r="F19" s="20">
        <v>0.11226851851851853</v>
      </c>
      <c r="G19" s="22">
        <v>645</v>
      </c>
      <c r="H19" s="20">
        <v>0.09137731481481481</v>
      </c>
      <c r="I19" s="22">
        <v>550</v>
      </c>
      <c r="N19" s="20">
        <v>0.10532407407407407</v>
      </c>
      <c r="O19" s="22">
        <v>466</v>
      </c>
      <c r="T19" s="20">
        <v>0.08158564814814816</v>
      </c>
      <c r="U19" s="22">
        <v>587</v>
      </c>
      <c r="V19" s="38" t="s">
        <v>99</v>
      </c>
      <c r="W19" s="22">
        <v>250</v>
      </c>
      <c r="X19" s="19">
        <f>G19+I19+O19+U19+W19</f>
        <v>2498</v>
      </c>
      <c r="Y19" s="34"/>
      <c r="Z19" s="2"/>
    </row>
    <row r="20" spans="1:26" ht="9.75" customHeight="1">
      <c r="A20" s="14" t="s">
        <v>2</v>
      </c>
      <c r="B20" s="14"/>
      <c r="C20" s="8" t="s">
        <v>279</v>
      </c>
      <c r="D20" s="20"/>
      <c r="E20" s="19"/>
      <c r="F20" s="20"/>
      <c r="G20" s="19"/>
      <c r="J20" s="20"/>
      <c r="N20" s="20"/>
      <c r="P20" s="20">
        <v>0.05042824074074074</v>
      </c>
      <c r="Q20" s="22">
        <v>871</v>
      </c>
      <c r="R20" s="20">
        <v>0.0390625</v>
      </c>
      <c r="S20" s="22">
        <v>1000</v>
      </c>
      <c r="T20" s="20"/>
      <c r="V20" s="23">
        <v>0.09506944444444444</v>
      </c>
      <c r="W20" s="22">
        <v>586</v>
      </c>
      <c r="X20" s="19">
        <f>Q20+S20+W20</f>
        <v>2457</v>
      </c>
      <c r="Y20" s="34" t="s">
        <v>31</v>
      </c>
      <c r="Z20" s="2"/>
    </row>
    <row r="21" spans="1:26" ht="9.75" customHeight="1">
      <c r="A21" s="14" t="s">
        <v>2</v>
      </c>
      <c r="B21" s="14"/>
      <c r="C21" s="8" t="s">
        <v>114</v>
      </c>
      <c r="D21" s="20">
        <v>0.06440972222222223</v>
      </c>
      <c r="E21" s="22">
        <v>765</v>
      </c>
      <c r="F21" s="20"/>
      <c r="G21" s="19"/>
      <c r="J21" s="33" t="s">
        <v>99</v>
      </c>
      <c r="K21" s="22">
        <v>250</v>
      </c>
      <c r="L21" s="20">
        <v>0.10702546296296296</v>
      </c>
      <c r="M21" s="22">
        <v>701</v>
      </c>
      <c r="N21" s="33" t="s">
        <v>99</v>
      </c>
      <c r="O21" s="22">
        <v>250</v>
      </c>
      <c r="V21" s="38" t="s">
        <v>99</v>
      </c>
      <c r="W21" s="22">
        <v>250</v>
      </c>
      <c r="X21" s="19">
        <f>E21+K21+M21+O21+W21</f>
        <v>2216</v>
      </c>
      <c r="Y21" s="34" t="s">
        <v>10</v>
      </c>
      <c r="Z21" s="2"/>
    </row>
    <row r="22" spans="1:26" ht="9.75" customHeight="1">
      <c r="A22" s="14" t="s">
        <v>2</v>
      </c>
      <c r="B22" s="14"/>
      <c r="C22" s="8" t="s">
        <v>122</v>
      </c>
      <c r="D22" s="20">
        <v>0.06571759259259259</v>
      </c>
      <c r="E22" s="22">
        <v>750</v>
      </c>
      <c r="F22" s="20"/>
      <c r="G22" s="19"/>
      <c r="P22" s="20">
        <v>0.06215277777777778</v>
      </c>
      <c r="Q22" s="22">
        <v>707</v>
      </c>
      <c r="R22" s="20">
        <v>0.053182870370370366</v>
      </c>
      <c r="S22" s="22">
        <v>735</v>
      </c>
      <c r="X22" s="19">
        <f>S22+Q22+E22</f>
        <v>2192</v>
      </c>
      <c r="Y22" s="34" t="s">
        <v>31</v>
      </c>
      <c r="Z22" s="2"/>
    </row>
    <row r="23" spans="1:26" ht="9.75" customHeight="1">
      <c r="A23" s="14" t="s">
        <v>2</v>
      </c>
      <c r="B23" s="14"/>
      <c r="C23" s="8" t="s">
        <v>327</v>
      </c>
      <c r="D23" s="20"/>
      <c r="E23" s="19"/>
      <c r="F23" s="20"/>
      <c r="G23" s="19"/>
      <c r="L23" s="20">
        <v>0.075</v>
      </c>
      <c r="M23" s="22">
        <v>1000</v>
      </c>
      <c r="N23" s="20">
        <v>0.04905092592592592</v>
      </c>
      <c r="O23" s="22">
        <v>1000</v>
      </c>
      <c r="X23" s="19">
        <v>2000</v>
      </c>
      <c r="Y23" s="34" t="s">
        <v>31</v>
      </c>
      <c r="Z23" s="2"/>
    </row>
    <row r="24" spans="1:26" ht="9.75" customHeight="1">
      <c r="A24" s="14" t="s">
        <v>2</v>
      </c>
      <c r="B24" s="14"/>
      <c r="C24" s="8" t="s">
        <v>548</v>
      </c>
      <c r="D24" s="20"/>
      <c r="E24" s="19"/>
      <c r="F24" s="20"/>
      <c r="G24" s="19"/>
      <c r="N24" s="20"/>
      <c r="P24" s="20">
        <v>0.0449537037037037</v>
      </c>
      <c r="Q24" s="22">
        <v>977</v>
      </c>
      <c r="R24" s="20">
        <v>0.04108796296296296</v>
      </c>
      <c r="S24" s="22">
        <v>951</v>
      </c>
      <c r="X24" s="19">
        <f>Q24+S24</f>
        <v>1928</v>
      </c>
      <c r="Y24" s="34"/>
      <c r="Z24" s="2"/>
    </row>
    <row r="25" spans="1:26" ht="9.75" customHeight="1">
      <c r="A25" s="14" t="s">
        <v>2</v>
      </c>
      <c r="B25" s="14"/>
      <c r="C25" s="8" t="s">
        <v>117</v>
      </c>
      <c r="D25" s="20">
        <v>0.0686574074074074</v>
      </c>
      <c r="E25" s="22">
        <v>718</v>
      </c>
      <c r="F25" s="20"/>
      <c r="G25" s="19"/>
      <c r="H25" s="33" t="s">
        <v>355</v>
      </c>
      <c r="I25" s="25">
        <f>(E25+O25)/2</f>
        <v>638</v>
      </c>
      <c r="N25" s="20">
        <v>0.08796296296296297</v>
      </c>
      <c r="O25" s="22">
        <v>558</v>
      </c>
      <c r="X25" s="19">
        <f>O25+I25+E25</f>
        <v>1914</v>
      </c>
      <c r="Y25" s="34" t="s">
        <v>37</v>
      </c>
      <c r="Z25" s="2"/>
    </row>
    <row r="26" spans="1:26" ht="9.75" customHeight="1">
      <c r="A26" s="14" t="s">
        <v>2</v>
      </c>
      <c r="B26" s="14"/>
      <c r="C26" s="8" t="s">
        <v>583</v>
      </c>
      <c r="D26" s="20">
        <v>0.06145833333333334</v>
      </c>
      <c r="E26" s="22">
        <v>802</v>
      </c>
      <c r="F26" s="20"/>
      <c r="G26" s="19"/>
      <c r="H26" s="20">
        <v>0.05555555555555555</v>
      </c>
      <c r="I26" s="22">
        <v>905</v>
      </c>
      <c r="X26" s="19">
        <f>E26+G26+I26+K26+M26</f>
        <v>1707</v>
      </c>
      <c r="Y26" s="34"/>
      <c r="Z26" s="2"/>
    </row>
    <row r="27" spans="1:26" ht="9.75" customHeight="1">
      <c r="A27" s="14" t="s">
        <v>2</v>
      </c>
      <c r="B27" s="14"/>
      <c r="C27" s="8" t="s">
        <v>125</v>
      </c>
      <c r="D27" s="20">
        <v>0.05596064814814814</v>
      </c>
      <c r="E27" s="22">
        <v>881</v>
      </c>
      <c r="F27" s="20"/>
      <c r="G27" s="19"/>
      <c r="H27" s="20">
        <v>0.08082175925925926</v>
      </c>
      <c r="I27" s="22">
        <v>622</v>
      </c>
      <c r="X27" s="19">
        <f>E27+G27+I27+K27+M27</f>
        <v>1503</v>
      </c>
      <c r="Y27" s="34" t="s">
        <v>10</v>
      </c>
      <c r="Z27" s="2"/>
    </row>
    <row r="28" spans="1:26" ht="9.75" customHeight="1">
      <c r="A28" s="14" t="s">
        <v>2</v>
      </c>
      <c r="B28" s="14"/>
      <c r="C28" s="8" t="s">
        <v>73</v>
      </c>
      <c r="D28" s="21"/>
      <c r="E28" s="19"/>
      <c r="F28" s="20">
        <v>0.08957175925925925</v>
      </c>
      <c r="G28" s="22">
        <v>809</v>
      </c>
      <c r="H28" s="20">
        <v>0.07479166666666666</v>
      </c>
      <c r="I28" s="22">
        <v>672</v>
      </c>
      <c r="X28" s="19">
        <f>E28+G28+I28+K28+M28</f>
        <v>1481</v>
      </c>
      <c r="Y28" s="34" t="s">
        <v>31</v>
      </c>
      <c r="Z28" s="2"/>
    </row>
    <row r="29" spans="1:26" ht="9.75" customHeight="1">
      <c r="A29" s="14" t="s">
        <v>2</v>
      </c>
      <c r="B29" s="14"/>
      <c r="C29" s="8" t="s">
        <v>516</v>
      </c>
      <c r="D29" s="20"/>
      <c r="E29" s="19"/>
      <c r="F29" s="20"/>
      <c r="G29" s="19"/>
      <c r="L29" s="20"/>
      <c r="P29" s="20">
        <v>0.05769675925925926</v>
      </c>
      <c r="Q29" s="22">
        <v>761</v>
      </c>
      <c r="R29" s="20">
        <v>0.055254629629629626</v>
      </c>
      <c r="S29" s="22">
        <v>707</v>
      </c>
      <c r="X29" s="19">
        <f>Q29+S29</f>
        <v>1468</v>
      </c>
      <c r="Y29" s="34"/>
      <c r="Z29" s="2"/>
    </row>
    <row r="30" spans="1:26" ht="9.75" customHeight="1">
      <c r="A30" s="14" t="s">
        <v>2</v>
      </c>
      <c r="B30" s="14"/>
      <c r="C30" s="8" t="s">
        <v>121</v>
      </c>
      <c r="D30" s="20">
        <v>0.07668981481481481</v>
      </c>
      <c r="E30" s="22">
        <v>643</v>
      </c>
      <c r="F30" s="20"/>
      <c r="G30" s="19"/>
      <c r="N30" s="20">
        <v>0.10416666666666667</v>
      </c>
      <c r="O30" s="22">
        <v>471</v>
      </c>
      <c r="X30" s="19">
        <f>E30+O30</f>
        <v>1114</v>
      </c>
      <c r="Y30" s="34"/>
      <c r="Z30" s="2"/>
    </row>
    <row r="31" spans="1:26" ht="9.75" customHeight="1">
      <c r="A31" s="14" t="s">
        <v>2</v>
      </c>
      <c r="B31" s="14"/>
      <c r="C31" s="8" t="s">
        <v>508</v>
      </c>
      <c r="D31" s="20"/>
      <c r="E31" s="19"/>
      <c r="F31" s="20"/>
      <c r="G31" s="19"/>
      <c r="T31" s="20">
        <v>0.09976851851851852</v>
      </c>
      <c r="U31" s="22">
        <v>488</v>
      </c>
      <c r="V31" s="23">
        <v>0.09324074074074074</v>
      </c>
      <c r="W31" s="22">
        <v>598</v>
      </c>
      <c r="X31" s="19">
        <f>U31+W31</f>
        <v>1086</v>
      </c>
      <c r="Y31" s="34" t="s">
        <v>37</v>
      </c>
      <c r="Z31" s="2"/>
    </row>
    <row r="32" spans="1:26" ht="9.75" customHeight="1">
      <c r="A32" s="14" t="s">
        <v>2</v>
      </c>
      <c r="B32" s="14"/>
      <c r="C32" s="8" t="s">
        <v>116</v>
      </c>
      <c r="D32" s="20">
        <v>0.05512731481481481</v>
      </c>
      <c r="E32" s="22">
        <v>894</v>
      </c>
      <c r="F32" s="20"/>
      <c r="G32" s="19"/>
      <c r="X32" s="19">
        <f>E32+G32+I32+K32+M32</f>
        <v>894</v>
      </c>
      <c r="Y32" s="34" t="s">
        <v>21</v>
      </c>
      <c r="Z32" s="2"/>
    </row>
    <row r="33" spans="1:26" ht="9.75" customHeight="1">
      <c r="A33" s="14" t="s">
        <v>2</v>
      </c>
      <c r="B33" s="14"/>
      <c r="C33" s="8" t="s">
        <v>550</v>
      </c>
      <c r="D33" s="20"/>
      <c r="E33" s="19"/>
      <c r="F33" s="20"/>
      <c r="G33" s="19"/>
      <c r="L33" s="20"/>
      <c r="N33" s="20"/>
      <c r="P33" s="20">
        <v>0.06961805555555556</v>
      </c>
      <c r="Q33" s="22">
        <v>631</v>
      </c>
      <c r="T33" s="20"/>
      <c r="V33" s="38" t="s">
        <v>99</v>
      </c>
      <c r="W33" s="22">
        <v>250</v>
      </c>
      <c r="X33" s="19">
        <v>881</v>
      </c>
      <c r="Y33" s="34" t="s">
        <v>50</v>
      </c>
      <c r="Z33" s="2"/>
    </row>
    <row r="34" spans="1:26" ht="9.75" customHeight="1">
      <c r="A34" s="14" t="s">
        <v>2</v>
      </c>
      <c r="B34" s="14"/>
      <c r="C34" s="8" t="s">
        <v>118</v>
      </c>
      <c r="D34" s="20" t="s">
        <v>119</v>
      </c>
      <c r="E34" s="22">
        <v>861</v>
      </c>
      <c r="F34" s="20"/>
      <c r="G34" s="19"/>
      <c r="X34" s="19">
        <f>E34+G34+I34+K34+M34</f>
        <v>861</v>
      </c>
      <c r="Y34" s="34" t="s">
        <v>21</v>
      </c>
      <c r="Z34" s="2"/>
    </row>
    <row r="35" spans="1:26" ht="9.75" customHeight="1">
      <c r="A35" s="14" t="s">
        <v>2</v>
      </c>
      <c r="B35" s="14"/>
      <c r="C35" s="8" t="s">
        <v>329</v>
      </c>
      <c r="D35" s="21"/>
      <c r="E35" s="19"/>
      <c r="F35" s="20"/>
      <c r="G35" s="19"/>
      <c r="J35" s="20"/>
      <c r="L35" s="20">
        <v>0.14145833333333332</v>
      </c>
      <c r="M35" s="22">
        <v>530</v>
      </c>
      <c r="N35" s="33" t="s">
        <v>99</v>
      </c>
      <c r="O35" s="22">
        <v>250</v>
      </c>
      <c r="X35" s="19">
        <f>M35+O35</f>
        <v>780</v>
      </c>
      <c r="Y35" s="34" t="s">
        <v>181</v>
      </c>
      <c r="Z35" s="2"/>
    </row>
    <row r="36" spans="1:26" ht="9.75" customHeight="1">
      <c r="A36" s="14" t="s">
        <v>2</v>
      </c>
      <c r="B36" s="14"/>
      <c r="C36" s="8" t="s">
        <v>115</v>
      </c>
      <c r="D36" s="20">
        <v>0.06587962962962964</v>
      </c>
      <c r="E36" s="22">
        <v>748</v>
      </c>
      <c r="F36" s="20"/>
      <c r="G36" s="19"/>
      <c r="X36" s="19">
        <f>E36+G36+I36+K36+M36</f>
        <v>748</v>
      </c>
      <c r="Y36" s="34" t="s">
        <v>21</v>
      </c>
      <c r="Z36" s="2"/>
    </row>
    <row r="37" spans="1:26" ht="9.75" customHeight="1">
      <c r="A37" s="14" t="s">
        <v>2</v>
      </c>
      <c r="B37" s="14"/>
      <c r="C37" s="8" t="s">
        <v>87</v>
      </c>
      <c r="D37" s="20"/>
      <c r="E37" s="19"/>
      <c r="F37" s="20"/>
      <c r="G37" s="19"/>
      <c r="N37" s="20"/>
      <c r="P37" s="20">
        <v>0.05983796296296296</v>
      </c>
      <c r="Q37" s="22">
        <v>734</v>
      </c>
      <c r="X37" s="19">
        <v>734</v>
      </c>
      <c r="Y37" s="34"/>
      <c r="Z37" s="2"/>
    </row>
    <row r="38" spans="1:26" ht="9.75" customHeight="1">
      <c r="A38" s="14" t="s">
        <v>2</v>
      </c>
      <c r="B38" s="14"/>
      <c r="C38" s="8" t="s">
        <v>579</v>
      </c>
      <c r="D38" s="20"/>
      <c r="E38" s="19"/>
      <c r="F38" s="20"/>
      <c r="G38" s="19"/>
      <c r="N38" s="20"/>
      <c r="P38" s="20"/>
      <c r="Q38" s="22"/>
      <c r="V38" s="23">
        <v>0.07671296296296297</v>
      </c>
      <c r="W38" s="22">
        <v>726</v>
      </c>
      <c r="X38" s="19">
        <v>726</v>
      </c>
      <c r="Y38" s="34" t="s">
        <v>580</v>
      </c>
      <c r="Z38" s="2"/>
    </row>
    <row r="39" spans="1:26" ht="9.75" customHeight="1">
      <c r="A39" s="14" t="s">
        <v>2</v>
      </c>
      <c r="B39" s="14"/>
      <c r="C39" s="8" t="s">
        <v>124</v>
      </c>
      <c r="D39" s="20">
        <v>0.06828703703703703</v>
      </c>
      <c r="E39" s="22">
        <v>722</v>
      </c>
      <c r="F39" s="20"/>
      <c r="G39" s="19"/>
      <c r="X39" s="19">
        <f>E39+G39+I39+K39+M39</f>
        <v>722</v>
      </c>
      <c r="Y39" s="34" t="s">
        <v>21</v>
      </c>
      <c r="Z39" s="2"/>
    </row>
    <row r="40" spans="1:26" ht="9.75" customHeight="1">
      <c r="A40" s="14" t="s">
        <v>2</v>
      </c>
      <c r="B40" s="14"/>
      <c r="C40" s="8" t="s">
        <v>275</v>
      </c>
      <c r="D40" s="20"/>
      <c r="E40" s="19"/>
      <c r="F40" s="20"/>
      <c r="G40" s="19"/>
      <c r="J40" s="20">
        <v>0.09658564814814814</v>
      </c>
      <c r="K40" s="22">
        <v>712</v>
      </c>
      <c r="X40" s="19">
        <f>E40+G40+I40+K40+M40</f>
        <v>712</v>
      </c>
      <c r="Y40" s="34"/>
      <c r="Z40" s="2"/>
    </row>
    <row r="41" spans="1:26" ht="9.75" customHeight="1">
      <c r="A41" s="14" t="s">
        <v>2</v>
      </c>
      <c r="B41" s="14"/>
      <c r="C41" s="8" t="s">
        <v>379</v>
      </c>
      <c r="D41" s="21"/>
      <c r="E41" s="19"/>
      <c r="F41" s="20"/>
      <c r="G41" s="19"/>
      <c r="H41" s="20"/>
      <c r="N41" s="20">
        <v>0.07527777777777778</v>
      </c>
      <c r="O41" s="22">
        <v>652</v>
      </c>
      <c r="X41" s="19">
        <v>652</v>
      </c>
      <c r="Y41" s="34"/>
      <c r="Z41" s="2"/>
    </row>
    <row r="42" spans="1:26" ht="9.75" customHeight="1">
      <c r="A42" s="14" t="s">
        <v>2</v>
      </c>
      <c r="B42" s="14"/>
      <c r="C42" s="8" t="s">
        <v>547</v>
      </c>
      <c r="D42" s="20"/>
      <c r="E42" s="19"/>
      <c r="F42" s="20"/>
      <c r="G42" s="19"/>
      <c r="P42" s="20">
        <v>0.06961805555555556</v>
      </c>
      <c r="Q42" s="22">
        <v>631</v>
      </c>
      <c r="T42" s="20"/>
      <c r="X42" s="19">
        <v>631</v>
      </c>
      <c r="Y42" s="34"/>
      <c r="Z42" s="2"/>
    </row>
    <row r="43" spans="1:26" ht="9.75" customHeight="1">
      <c r="A43" s="14" t="s">
        <v>2</v>
      </c>
      <c r="B43" s="14"/>
      <c r="C43" s="8" t="s">
        <v>546</v>
      </c>
      <c r="D43" s="20"/>
      <c r="E43" s="19"/>
      <c r="F43" s="20"/>
      <c r="G43" s="19"/>
      <c r="P43" s="20">
        <v>0.07355324074074074</v>
      </c>
      <c r="Q43" s="22">
        <v>597</v>
      </c>
      <c r="X43" s="19">
        <v>597</v>
      </c>
      <c r="Y43" s="34"/>
      <c r="Z43" s="2"/>
    </row>
    <row r="44" spans="1:26" ht="9.75" customHeight="1">
      <c r="A44" s="14" t="s">
        <v>2</v>
      </c>
      <c r="B44" s="14"/>
      <c r="C44" s="8" t="s">
        <v>581</v>
      </c>
      <c r="D44" s="20"/>
      <c r="E44" s="19"/>
      <c r="F44" s="20"/>
      <c r="G44" s="19"/>
      <c r="P44" s="20"/>
      <c r="Q44" s="24"/>
      <c r="V44" s="23">
        <v>0.09664351851851853</v>
      </c>
      <c r="W44" s="22">
        <v>577</v>
      </c>
      <c r="X44" s="19">
        <v>577</v>
      </c>
      <c r="Y44" s="34" t="s">
        <v>582</v>
      </c>
      <c r="Z44" s="2"/>
    </row>
    <row r="45" spans="1:26" ht="9.75" customHeight="1">
      <c r="A45" s="14" t="s">
        <v>2</v>
      </c>
      <c r="B45" s="14"/>
      <c r="C45" s="8" t="s">
        <v>380</v>
      </c>
      <c r="D45" s="20"/>
      <c r="E45" s="19"/>
      <c r="F45" s="20"/>
      <c r="G45" s="19"/>
      <c r="N45" s="20">
        <v>0.08590277777777777</v>
      </c>
      <c r="O45" s="22">
        <v>571</v>
      </c>
      <c r="X45" s="19">
        <v>571</v>
      </c>
      <c r="Y45" s="34" t="s">
        <v>21</v>
      </c>
      <c r="Z45" s="2"/>
    </row>
    <row r="46" spans="1:26" ht="9.75" customHeight="1">
      <c r="A46" s="14" t="s">
        <v>2</v>
      </c>
      <c r="B46" s="14"/>
      <c r="C46" s="8" t="s">
        <v>556</v>
      </c>
      <c r="D46" s="20"/>
      <c r="E46" s="19"/>
      <c r="F46" s="20"/>
      <c r="G46" s="19"/>
      <c r="R46" s="20">
        <v>0.07430555555555556</v>
      </c>
      <c r="S46" s="22">
        <v>526</v>
      </c>
      <c r="X46" s="19">
        <v>526</v>
      </c>
      <c r="Y46" s="34"/>
      <c r="Z46" s="2"/>
    </row>
    <row r="47" spans="1:26" ht="9.75" customHeight="1">
      <c r="A47" s="14" t="s">
        <v>2</v>
      </c>
      <c r="B47" s="14"/>
      <c r="C47" s="8" t="s">
        <v>584</v>
      </c>
      <c r="D47" s="20"/>
      <c r="E47" s="19"/>
      <c r="F47" s="20"/>
      <c r="G47" s="19"/>
      <c r="J47" s="20"/>
      <c r="K47" s="24"/>
      <c r="V47" s="23">
        <v>0.11398148148148148</v>
      </c>
      <c r="W47" s="22">
        <v>489</v>
      </c>
      <c r="X47" s="19">
        <v>489</v>
      </c>
      <c r="Y47" s="34" t="s">
        <v>582</v>
      </c>
      <c r="Z47" s="2"/>
    </row>
    <row r="48" spans="1:26" ht="9.75" customHeight="1">
      <c r="A48" s="14" t="s">
        <v>2</v>
      </c>
      <c r="B48" s="14"/>
      <c r="C48" s="8" t="s">
        <v>585</v>
      </c>
      <c r="D48" s="20"/>
      <c r="E48" s="19"/>
      <c r="F48" s="20"/>
      <c r="G48" s="19"/>
      <c r="J48" s="20"/>
      <c r="K48" s="24"/>
      <c r="V48" s="23">
        <v>0.13495370370370371</v>
      </c>
      <c r="W48" s="22">
        <v>413</v>
      </c>
      <c r="X48" s="19">
        <v>413</v>
      </c>
      <c r="Y48" s="34" t="s">
        <v>582</v>
      </c>
      <c r="Z48" s="2"/>
    </row>
    <row r="49" spans="1:26" ht="9.75" customHeight="1">
      <c r="A49" s="14" t="s">
        <v>2</v>
      </c>
      <c r="B49" s="14"/>
      <c r="C49" s="8" t="s">
        <v>586</v>
      </c>
      <c r="D49" s="20"/>
      <c r="E49" s="19"/>
      <c r="F49" s="20"/>
      <c r="G49" s="19"/>
      <c r="L49" s="20"/>
      <c r="N49" s="20"/>
      <c r="P49" s="20"/>
      <c r="Q49" s="24"/>
      <c r="T49" s="20"/>
      <c r="V49" s="23">
        <v>0.13927083333333334</v>
      </c>
      <c r="W49" s="22">
        <v>400</v>
      </c>
      <c r="X49" s="19">
        <v>400</v>
      </c>
      <c r="Y49" s="34"/>
      <c r="Z49" s="2"/>
    </row>
    <row r="50" spans="1:26" ht="9.75" customHeight="1">
      <c r="A50" s="14" t="s">
        <v>2</v>
      </c>
      <c r="B50" s="14"/>
      <c r="C50" s="8" t="s">
        <v>238</v>
      </c>
      <c r="D50" s="21"/>
      <c r="E50" s="19"/>
      <c r="F50" s="20"/>
      <c r="G50" s="19"/>
      <c r="J50" s="20">
        <v>0.19583333333333333</v>
      </c>
      <c r="K50" s="22">
        <v>351</v>
      </c>
      <c r="X50" s="19">
        <f>E50+G50+I50+K50+M50</f>
        <v>351</v>
      </c>
      <c r="Y50" s="34"/>
      <c r="Z50" s="2"/>
    </row>
    <row r="51" spans="1:26" ht="9.75" customHeight="1">
      <c r="A51" s="14" t="s">
        <v>2</v>
      </c>
      <c r="B51" s="14"/>
      <c r="C51" s="8" t="s">
        <v>276</v>
      </c>
      <c r="D51" s="20"/>
      <c r="E51" s="19"/>
      <c r="F51" s="20"/>
      <c r="G51" s="19"/>
      <c r="J51" s="20">
        <v>0.19722222222222222</v>
      </c>
      <c r="K51" s="22">
        <v>349</v>
      </c>
      <c r="X51" s="19">
        <f>E51+G51+I51+K51+M51</f>
        <v>349</v>
      </c>
      <c r="Y51" s="34"/>
      <c r="Z51" s="2"/>
    </row>
    <row r="52" spans="1:26" ht="9.75" customHeight="1">
      <c r="A52" s="14" t="s">
        <v>2</v>
      </c>
      <c r="B52" s="14"/>
      <c r="C52" s="8" t="s">
        <v>587</v>
      </c>
      <c r="D52" s="20"/>
      <c r="E52" s="19"/>
      <c r="F52" s="20"/>
      <c r="G52" s="19"/>
      <c r="L52" s="36"/>
      <c r="M52" s="24"/>
      <c r="N52" s="36"/>
      <c r="O52" s="24"/>
      <c r="P52" s="28"/>
      <c r="Q52" s="24"/>
      <c r="R52" s="36"/>
      <c r="S52" s="24"/>
      <c r="T52" s="36"/>
      <c r="U52" s="24"/>
      <c r="V52" s="38" t="s">
        <v>99</v>
      </c>
      <c r="W52" s="22">
        <v>250</v>
      </c>
      <c r="X52" s="19">
        <v>250</v>
      </c>
      <c r="Y52" s="34"/>
      <c r="Z52" s="2"/>
    </row>
    <row r="53" spans="1:26" ht="9.75" customHeight="1">
      <c r="A53" s="14" t="s">
        <v>2</v>
      </c>
      <c r="B53" s="14"/>
      <c r="C53" s="8" t="s">
        <v>509</v>
      </c>
      <c r="D53" s="20"/>
      <c r="E53" s="19"/>
      <c r="F53" s="20"/>
      <c r="G53" s="19"/>
      <c r="L53" s="20"/>
      <c r="T53" s="33" t="s">
        <v>99</v>
      </c>
      <c r="U53" s="22">
        <v>250</v>
      </c>
      <c r="X53" s="19">
        <v>250</v>
      </c>
      <c r="Y53" s="34"/>
      <c r="Z53" s="2"/>
    </row>
    <row r="54" spans="1:26" ht="9.75" customHeight="1">
      <c r="A54" s="14" t="s">
        <v>2</v>
      </c>
      <c r="B54" s="14"/>
      <c r="C54" s="8" t="s">
        <v>217</v>
      </c>
      <c r="D54" s="20"/>
      <c r="E54" s="19"/>
      <c r="F54" s="20"/>
      <c r="G54" s="19"/>
      <c r="H54" s="33" t="s">
        <v>99</v>
      </c>
      <c r="I54" s="22">
        <v>250</v>
      </c>
      <c r="X54" s="19">
        <f>E54+G54+I54+K54+M54</f>
        <v>250</v>
      </c>
      <c r="Y54" s="34"/>
      <c r="Z54" s="2"/>
    </row>
    <row r="55" spans="1:26" ht="9.75" customHeight="1">
      <c r="A55" s="14" t="s">
        <v>60</v>
      </c>
      <c r="B55" s="14"/>
      <c r="C55" s="8" t="s">
        <v>82</v>
      </c>
      <c r="D55" s="20">
        <v>0.02988425925925926</v>
      </c>
      <c r="E55" s="22">
        <v>1000</v>
      </c>
      <c r="F55" s="20">
        <v>0.03459490740740741</v>
      </c>
      <c r="G55" s="22">
        <v>824</v>
      </c>
      <c r="H55" s="20">
        <v>0.03380787037037037</v>
      </c>
      <c r="I55" s="22">
        <v>1000</v>
      </c>
      <c r="J55" s="20">
        <v>0.05306712962962964</v>
      </c>
      <c r="K55" s="22">
        <v>856</v>
      </c>
      <c r="L55" s="20">
        <v>0.032233796296296295</v>
      </c>
      <c r="M55" s="22">
        <v>1000</v>
      </c>
      <c r="N55" s="20">
        <v>0.07543981481481482</v>
      </c>
      <c r="O55" s="19">
        <v>790</v>
      </c>
      <c r="T55" s="20">
        <v>0.04027777777777778</v>
      </c>
      <c r="U55" s="22">
        <v>939</v>
      </c>
      <c r="X55" s="19">
        <f>E55+G55+I55+K55+M55+U55</f>
        <v>5619</v>
      </c>
      <c r="Y55" s="34" t="s">
        <v>10</v>
      </c>
      <c r="Z55" s="2"/>
    </row>
    <row r="56" spans="1:26" ht="9.75" customHeight="1">
      <c r="A56" s="14" t="s">
        <v>60</v>
      </c>
      <c r="B56" s="14"/>
      <c r="C56" s="8" t="s">
        <v>61</v>
      </c>
      <c r="D56" s="20">
        <v>0.039155092592592596</v>
      </c>
      <c r="E56" s="19">
        <v>763</v>
      </c>
      <c r="F56" s="20">
        <v>0.028506944444444442</v>
      </c>
      <c r="G56" s="22">
        <v>1000</v>
      </c>
      <c r="H56" s="20">
        <v>0.04351851851851852</v>
      </c>
      <c r="I56" s="22">
        <v>777</v>
      </c>
      <c r="J56" s="20">
        <v>0.071875</v>
      </c>
      <c r="K56" s="19">
        <v>632</v>
      </c>
      <c r="L56" s="20">
        <v>0.04178240740740741</v>
      </c>
      <c r="M56" s="24">
        <v>771</v>
      </c>
      <c r="N56" s="20">
        <v>0.07395833333333333</v>
      </c>
      <c r="O56" s="22">
        <v>806</v>
      </c>
      <c r="P56" s="33" t="s">
        <v>355</v>
      </c>
      <c r="Q56" s="25">
        <f>(U56+O56+M56+K56+I56+G56+E56)/7</f>
        <v>790.1428571428571</v>
      </c>
      <c r="R56" s="33" t="s">
        <v>355</v>
      </c>
      <c r="S56" s="25">
        <v>790</v>
      </c>
      <c r="T56" s="20">
        <v>0.04836805555555556</v>
      </c>
      <c r="U56" s="22">
        <v>782</v>
      </c>
      <c r="X56" s="19">
        <f>U56+S56+Q56+O56+I56+G56</f>
        <v>4945.142857142857</v>
      </c>
      <c r="Y56" s="34" t="s">
        <v>10</v>
      </c>
      <c r="Z56" s="2"/>
    </row>
    <row r="57" spans="1:26" ht="9.75" customHeight="1">
      <c r="A57" s="14" t="s">
        <v>60</v>
      </c>
      <c r="B57" s="14"/>
      <c r="C57" s="8" t="s">
        <v>339</v>
      </c>
      <c r="D57" s="20"/>
      <c r="E57" s="19"/>
      <c r="F57" s="20"/>
      <c r="G57" s="19"/>
      <c r="N57" s="20">
        <v>0.06400462962962962</v>
      </c>
      <c r="O57" s="22">
        <v>931</v>
      </c>
      <c r="P57" s="33" t="s">
        <v>355</v>
      </c>
      <c r="Q57" s="25">
        <f>(O57+U57)/2</f>
        <v>923.5</v>
      </c>
      <c r="R57" s="33" t="s">
        <v>355</v>
      </c>
      <c r="S57" s="25">
        <v>923</v>
      </c>
      <c r="T57" s="20">
        <v>0.041296296296296296</v>
      </c>
      <c r="U57" s="22">
        <v>916</v>
      </c>
      <c r="X57" s="19">
        <f>U57+S57+Q57+O57</f>
        <v>3693.5</v>
      </c>
      <c r="Y57" s="34" t="s">
        <v>10</v>
      </c>
      <c r="Z57" s="2"/>
    </row>
    <row r="58" spans="1:26" ht="9.75" customHeight="1">
      <c r="A58" s="14" t="s">
        <v>60</v>
      </c>
      <c r="B58" s="14"/>
      <c r="C58" s="8" t="s">
        <v>176</v>
      </c>
      <c r="D58" s="20">
        <v>0.04513888888888889</v>
      </c>
      <c r="E58" s="22">
        <v>662</v>
      </c>
      <c r="F58" s="20"/>
      <c r="G58" s="19"/>
      <c r="J58" s="20">
        <v>0.045439814814814815</v>
      </c>
      <c r="K58" s="22">
        <v>1000</v>
      </c>
      <c r="L58" s="20">
        <v>0.03629629629629629</v>
      </c>
      <c r="M58" s="22">
        <v>888</v>
      </c>
      <c r="X58" s="19">
        <f>E58+G58+I58+K58+M58</f>
        <v>2550</v>
      </c>
      <c r="Y58" s="34" t="s">
        <v>10</v>
      </c>
      <c r="Z58" s="2"/>
    </row>
    <row r="59" spans="1:26" ht="9.75" customHeight="1">
      <c r="A59" s="14" t="s">
        <v>60</v>
      </c>
      <c r="B59" s="14"/>
      <c r="C59" s="8" t="s">
        <v>330</v>
      </c>
      <c r="D59" s="20"/>
      <c r="E59" s="19"/>
      <c r="F59" s="20"/>
      <c r="G59" s="19"/>
      <c r="L59" s="33" t="s">
        <v>331</v>
      </c>
      <c r="M59" s="26">
        <v>1000</v>
      </c>
      <c r="V59" s="23">
        <v>0.08886574074074073</v>
      </c>
      <c r="W59" s="22">
        <v>1000</v>
      </c>
      <c r="X59" s="19">
        <v>2000</v>
      </c>
      <c r="Y59" s="34" t="s">
        <v>10</v>
      </c>
      <c r="Z59" s="2"/>
    </row>
    <row r="60" spans="1:26" ht="9.75" customHeight="1">
      <c r="A60" s="14" t="s">
        <v>60</v>
      </c>
      <c r="B60" s="14"/>
      <c r="C60" s="8" t="s">
        <v>428</v>
      </c>
      <c r="D60" s="20"/>
      <c r="E60" s="19"/>
      <c r="F60" s="20"/>
      <c r="G60" s="19"/>
      <c r="N60" s="20">
        <v>0.05960648148148148</v>
      </c>
      <c r="O60" s="22">
        <v>1000</v>
      </c>
      <c r="T60" s="20">
        <v>0.051736111111111115</v>
      </c>
      <c r="U60" s="22">
        <v>731</v>
      </c>
      <c r="X60" s="19">
        <v>1731</v>
      </c>
      <c r="Y60" s="34" t="s">
        <v>181</v>
      </c>
      <c r="Z60" s="2"/>
    </row>
    <row r="61" spans="1:26" ht="9.75" customHeight="1">
      <c r="A61" s="14" t="s">
        <v>60</v>
      </c>
      <c r="B61" s="14"/>
      <c r="C61" s="8" t="s">
        <v>288</v>
      </c>
      <c r="D61" s="20"/>
      <c r="E61" s="19"/>
      <c r="F61" s="20"/>
      <c r="G61" s="19"/>
      <c r="J61" s="20">
        <v>0.04959490740740741</v>
      </c>
      <c r="K61" s="22">
        <v>916</v>
      </c>
      <c r="L61" s="20">
        <v>0.040185185185185185</v>
      </c>
      <c r="M61" s="22">
        <v>802</v>
      </c>
      <c r="X61" s="19">
        <f>E61+G61+I61+K61+M61</f>
        <v>1718</v>
      </c>
      <c r="Y61" s="34" t="s">
        <v>10</v>
      </c>
      <c r="Z61" s="2"/>
    </row>
    <row r="62" spans="1:26" ht="9.75" customHeight="1">
      <c r="A62" s="14" t="s">
        <v>60</v>
      </c>
      <c r="B62" s="14"/>
      <c r="C62" s="8" t="s">
        <v>179</v>
      </c>
      <c r="D62" s="20">
        <v>0.045844907407407404</v>
      </c>
      <c r="E62" s="22">
        <v>652</v>
      </c>
      <c r="F62" s="20"/>
      <c r="G62" s="19"/>
      <c r="H62" s="33" t="s">
        <v>355</v>
      </c>
      <c r="I62" s="25">
        <v>652</v>
      </c>
      <c r="X62" s="19">
        <f>E62+I62</f>
        <v>1304</v>
      </c>
      <c r="Y62" s="34"/>
      <c r="Z62" s="2"/>
    </row>
    <row r="63" spans="1:26" ht="9.75" customHeight="1">
      <c r="A63" s="14" t="s">
        <v>60</v>
      </c>
      <c r="B63" s="14"/>
      <c r="C63" s="8" t="s">
        <v>313</v>
      </c>
      <c r="D63" s="20"/>
      <c r="E63" s="19"/>
      <c r="F63" s="20"/>
      <c r="G63" s="19"/>
      <c r="H63" s="20"/>
      <c r="T63" s="20">
        <v>0.04328703703703704</v>
      </c>
      <c r="U63" s="22">
        <v>874</v>
      </c>
      <c r="V63" s="38" t="s">
        <v>99</v>
      </c>
      <c r="W63" s="22">
        <v>250</v>
      </c>
      <c r="X63" s="19">
        <v>1124</v>
      </c>
      <c r="Y63" s="34"/>
      <c r="Z63" s="2"/>
    </row>
    <row r="64" spans="1:26" ht="9.75" customHeight="1">
      <c r="A64" s="14" t="s">
        <v>60</v>
      </c>
      <c r="B64" s="14"/>
      <c r="C64" s="8" t="s">
        <v>510</v>
      </c>
      <c r="D64" s="20"/>
      <c r="E64" s="19"/>
      <c r="F64" s="20"/>
      <c r="G64" s="19"/>
      <c r="N64" s="20"/>
      <c r="T64" s="20">
        <v>0.0378125</v>
      </c>
      <c r="U64" s="22">
        <v>1000</v>
      </c>
      <c r="X64" s="19">
        <v>1000</v>
      </c>
      <c r="Y64" s="34" t="s">
        <v>31</v>
      </c>
      <c r="Z64" s="2"/>
    </row>
    <row r="65" spans="1:26" ht="9.75" customHeight="1">
      <c r="A65" s="14" t="s">
        <v>60</v>
      </c>
      <c r="B65" s="14"/>
      <c r="C65" s="8" t="s">
        <v>607</v>
      </c>
      <c r="D65" s="20"/>
      <c r="E65" s="19"/>
      <c r="F65" s="20"/>
      <c r="G65" s="19"/>
      <c r="H65" s="20"/>
      <c r="J65" s="20"/>
      <c r="L65" s="20"/>
      <c r="N65" s="37" t="s">
        <v>99</v>
      </c>
      <c r="O65" s="22">
        <v>250</v>
      </c>
      <c r="V65" s="23">
        <v>0.14452546296296295</v>
      </c>
      <c r="W65" s="22">
        <v>615</v>
      </c>
      <c r="X65" s="19">
        <v>865</v>
      </c>
      <c r="Y65" s="34" t="s">
        <v>181</v>
      </c>
      <c r="Z65" s="2"/>
    </row>
    <row r="66" spans="1:26" ht="9.75" customHeight="1">
      <c r="A66" s="14" t="s">
        <v>60</v>
      </c>
      <c r="B66" s="14"/>
      <c r="C66" s="8" t="s">
        <v>216</v>
      </c>
      <c r="D66" s="20"/>
      <c r="E66" s="19"/>
      <c r="F66" s="20"/>
      <c r="G66" s="19"/>
      <c r="H66" s="20">
        <v>0.04512731481481482</v>
      </c>
      <c r="I66" s="22">
        <v>749</v>
      </c>
      <c r="X66" s="19">
        <f>E66+G66+I66+K66+M66</f>
        <v>749</v>
      </c>
      <c r="Y66" s="34"/>
      <c r="Z66" s="2"/>
    </row>
    <row r="67" spans="1:26" ht="9.75" customHeight="1">
      <c r="A67" s="14" t="s">
        <v>60</v>
      </c>
      <c r="B67" s="14"/>
      <c r="C67" s="8" t="s">
        <v>199</v>
      </c>
      <c r="D67" s="20"/>
      <c r="E67" s="19"/>
      <c r="F67" s="20"/>
      <c r="G67" s="19"/>
      <c r="H67" s="20">
        <v>0.06197916666666667</v>
      </c>
      <c r="I67" s="22">
        <v>546</v>
      </c>
      <c r="X67" s="19">
        <f>E67+G67+I67+K67+M67</f>
        <v>546</v>
      </c>
      <c r="Y67" s="34"/>
      <c r="Z67" s="2"/>
    </row>
    <row r="68" spans="1:26" ht="9.75" customHeight="1">
      <c r="A68" s="14" t="s">
        <v>60</v>
      </c>
      <c r="B68" s="14"/>
      <c r="C68" s="8" t="s">
        <v>178</v>
      </c>
      <c r="D68" s="20">
        <v>0.054907407407407405</v>
      </c>
      <c r="E68" s="22">
        <v>544</v>
      </c>
      <c r="F68" s="20"/>
      <c r="G68" s="19"/>
      <c r="X68" s="19">
        <f>E68+G68+I68+K68+M68</f>
        <v>544</v>
      </c>
      <c r="Y68" s="34" t="s">
        <v>31</v>
      </c>
      <c r="Z68" s="2"/>
    </row>
    <row r="69" spans="1:26" ht="9.75" customHeight="1">
      <c r="A69" s="14" t="s">
        <v>60</v>
      </c>
      <c r="B69" s="14"/>
      <c r="C69" s="8" t="s">
        <v>358</v>
      </c>
      <c r="D69" s="20"/>
      <c r="E69" s="19"/>
      <c r="F69" s="20"/>
      <c r="G69" s="19"/>
      <c r="T69" s="20">
        <v>0.07013888888888889</v>
      </c>
      <c r="U69" s="22">
        <v>539</v>
      </c>
      <c r="X69" s="19">
        <v>539</v>
      </c>
      <c r="Y69" s="34"/>
      <c r="Z69" s="2"/>
    </row>
    <row r="70" spans="1:26" ht="9.75" customHeight="1">
      <c r="A70" s="14" t="s">
        <v>60</v>
      </c>
      <c r="B70" s="14"/>
      <c r="C70" s="8" t="s">
        <v>177</v>
      </c>
      <c r="D70" s="20">
        <v>0.08292824074074073</v>
      </c>
      <c r="E70" s="22">
        <v>360</v>
      </c>
      <c r="F70" s="20"/>
      <c r="G70" s="19"/>
      <c r="X70" s="19">
        <f>E70+G70+I70+K70+M70</f>
        <v>360</v>
      </c>
      <c r="Y70" s="34" t="s">
        <v>31</v>
      </c>
      <c r="Z70" s="2"/>
    </row>
    <row r="71" spans="1:26" ht="9.75" customHeight="1">
      <c r="A71" s="14" t="s">
        <v>60</v>
      </c>
      <c r="B71" s="14"/>
      <c r="C71" s="8" t="s">
        <v>609</v>
      </c>
      <c r="D71" s="20"/>
      <c r="E71" s="19"/>
      <c r="F71" s="20"/>
      <c r="G71" s="19"/>
      <c r="H71" s="20"/>
      <c r="I71" s="24"/>
      <c r="V71" s="38" t="s">
        <v>99</v>
      </c>
      <c r="W71" s="22">
        <v>250</v>
      </c>
      <c r="X71" s="19">
        <v>250</v>
      </c>
      <c r="Y71" s="34"/>
      <c r="Z71" s="2"/>
    </row>
    <row r="72" spans="1:26" ht="9.75" customHeight="1">
      <c r="A72" s="14" t="s">
        <v>60</v>
      </c>
      <c r="B72" s="14"/>
      <c r="C72" s="8" t="s">
        <v>608</v>
      </c>
      <c r="D72" s="20"/>
      <c r="E72" s="24"/>
      <c r="F72" s="20"/>
      <c r="G72" s="19"/>
      <c r="V72" s="38" t="s">
        <v>99</v>
      </c>
      <c r="W72" s="22">
        <v>250</v>
      </c>
      <c r="X72" s="19">
        <v>250</v>
      </c>
      <c r="Y72" s="34"/>
      <c r="Z72" s="2"/>
    </row>
    <row r="73" spans="1:26" ht="9.75" customHeight="1">
      <c r="A73" s="14" t="s">
        <v>18</v>
      </c>
      <c r="B73" s="14"/>
      <c r="C73" s="8" t="s">
        <v>76</v>
      </c>
      <c r="D73" s="20">
        <v>0.05734953703703704</v>
      </c>
      <c r="E73" s="19">
        <v>884</v>
      </c>
      <c r="F73" s="20">
        <v>0.06616898148148148</v>
      </c>
      <c r="G73" s="19">
        <v>837</v>
      </c>
      <c r="H73" s="20">
        <v>0.052256944444444446</v>
      </c>
      <c r="I73" s="19">
        <v>733</v>
      </c>
      <c r="J73" s="20">
        <v>0.04895833333333333</v>
      </c>
      <c r="K73" s="22">
        <v>1000</v>
      </c>
      <c r="L73" s="20">
        <v>0.058888888888888886</v>
      </c>
      <c r="M73" s="22">
        <v>1000</v>
      </c>
      <c r="N73" s="20">
        <v>0.057199074074074076</v>
      </c>
      <c r="O73" s="22">
        <v>939</v>
      </c>
      <c r="P73" s="33" t="s">
        <v>355</v>
      </c>
      <c r="Q73" s="25">
        <f>(U73+O73+M73+K73+I73+G73+E73+W73)/8</f>
        <v>883.75</v>
      </c>
      <c r="R73" s="33" t="s">
        <v>355</v>
      </c>
      <c r="S73" s="25">
        <v>884</v>
      </c>
      <c r="T73" s="20">
        <v>0.061724537037037036</v>
      </c>
      <c r="U73" s="24">
        <v>677</v>
      </c>
      <c r="V73" s="23">
        <v>0.04324074074074074</v>
      </c>
      <c r="W73" s="22">
        <v>1000</v>
      </c>
      <c r="X73" s="19">
        <f>K73+M73+O73+Q73+S73+W73</f>
        <v>5706.75</v>
      </c>
      <c r="Y73" s="34" t="s">
        <v>31</v>
      </c>
      <c r="Z73" s="2"/>
    </row>
    <row r="74" spans="1:26" ht="9.75" customHeight="1">
      <c r="A74" s="14" t="s">
        <v>18</v>
      </c>
      <c r="B74" s="14"/>
      <c r="C74" s="8" t="s">
        <v>22</v>
      </c>
      <c r="D74" s="21"/>
      <c r="E74" s="19"/>
      <c r="F74" s="20">
        <v>0.06288194444444445</v>
      </c>
      <c r="G74" s="22">
        <v>881</v>
      </c>
      <c r="H74" s="20">
        <v>0.043645833333333335</v>
      </c>
      <c r="I74" s="22">
        <v>878</v>
      </c>
      <c r="J74" s="20">
        <v>0.0640625</v>
      </c>
      <c r="K74" s="24">
        <v>764</v>
      </c>
      <c r="N74" s="20">
        <v>0.0537037037037037</v>
      </c>
      <c r="O74" s="22">
        <v>1000</v>
      </c>
      <c r="P74" s="20">
        <v>0.046412037037037036</v>
      </c>
      <c r="Q74" s="22">
        <v>880</v>
      </c>
      <c r="R74" s="20">
        <v>0.09648148148148149</v>
      </c>
      <c r="S74" s="19">
        <v>754</v>
      </c>
      <c r="T74" s="20">
        <v>0.04178240740740741</v>
      </c>
      <c r="U74" s="22">
        <v>1000</v>
      </c>
      <c r="V74" s="23">
        <v>0.04704861111111111</v>
      </c>
      <c r="W74" s="22">
        <v>919</v>
      </c>
      <c r="X74" s="19">
        <f>G74+I74+O74+Q74+U74+W74</f>
        <v>5558</v>
      </c>
      <c r="Y74" s="34" t="s">
        <v>21</v>
      </c>
      <c r="Z74" s="2"/>
    </row>
    <row r="75" spans="1:26" ht="9.75" customHeight="1">
      <c r="A75" s="14" t="s">
        <v>18</v>
      </c>
      <c r="B75" s="14"/>
      <c r="C75" s="8" t="s">
        <v>41</v>
      </c>
      <c r="D75" s="20">
        <v>0.05069444444444445</v>
      </c>
      <c r="E75" s="22">
        <v>1000</v>
      </c>
      <c r="F75" s="20">
        <v>0.055405092592592596</v>
      </c>
      <c r="G75" s="22">
        <v>1000</v>
      </c>
      <c r="H75" s="20">
        <v>0.03831018518518518</v>
      </c>
      <c r="I75" s="22">
        <v>1000</v>
      </c>
      <c r="J75" s="20">
        <v>0.05868055555555555</v>
      </c>
      <c r="K75" s="22">
        <v>834</v>
      </c>
      <c r="L75" s="20">
        <v>0.07625</v>
      </c>
      <c r="M75" s="24">
        <v>772</v>
      </c>
      <c r="R75" s="20">
        <v>0.06261574074074074</v>
      </c>
      <c r="S75" s="22">
        <v>858</v>
      </c>
      <c r="T75" s="20">
        <v>0.059201388888888894</v>
      </c>
      <c r="U75" s="24">
        <v>706</v>
      </c>
      <c r="V75" s="23">
        <v>0.053912037037037036</v>
      </c>
      <c r="W75" s="22">
        <v>802</v>
      </c>
      <c r="X75" s="19">
        <f>E75+G75+I75+K75+S75+W75</f>
        <v>5494</v>
      </c>
      <c r="Y75" s="34" t="s">
        <v>37</v>
      </c>
      <c r="Z75" s="2"/>
    </row>
    <row r="76" spans="1:26" ht="9.75" customHeight="1">
      <c r="A76" s="14" t="s">
        <v>18</v>
      </c>
      <c r="B76" s="14"/>
      <c r="C76" s="8" t="s">
        <v>42</v>
      </c>
      <c r="D76" s="20">
        <v>0.0615162037037037</v>
      </c>
      <c r="E76" s="22">
        <v>824</v>
      </c>
      <c r="F76" s="20">
        <v>0.07219907407407407</v>
      </c>
      <c r="G76" s="22">
        <v>767</v>
      </c>
      <c r="J76" s="20">
        <v>0.0646412037037037</v>
      </c>
      <c r="K76" s="22">
        <v>757</v>
      </c>
      <c r="L76" s="20">
        <v>0.08700231481481481</v>
      </c>
      <c r="M76" s="19">
        <v>677</v>
      </c>
      <c r="N76" s="20">
        <v>0.054467592592592595</v>
      </c>
      <c r="O76" s="22">
        <v>986</v>
      </c>
      <c r="P76" s="20">
        <v>0.04085648148148149</v>
      </c>
      <c r="Q76" s="22">
        <v>1000</v>
      </c>
      <c r="T76" s="20">
        <v>0.05740740740740741</v>
      </c>
      <c r="U76" s="24">
        <v>728</v>
      </c>
      <c r="V76" s="23">
        <v>0.04887731481481481</v>
      </c>
      <c r="W76" s="22">
        <v>885</v>
      </c>
      <c r="X76" s="19">
        <f>E76+G76+K76+O76+Q76+W76</f>
        <v>5219</v>
      </c>
      <c r="Y76" s="34" t="s">
        <v>37</v>
      </c>
      <c r="Z76" s="2"/>
    </row>
    <row r="77" spans="1:26" ht="9.75" customHeight="1">
      <c r="A77" s="14" t="s">
        <v>18</v>
      </c>
      <c r="B77" s="14"/>
      <c r="C77" s="8" t="s">
        <v>17</v>
      </c>
      <c r="D77" s="20">
        <v>0.059953703703703703</v>
      </c>
      <c r="E77" s="22">
        <v>846</v>
      </c>
      <c r="F77" s="20">
        <v>0.06541666666666666</v>
      </c>
      <c r="G77" s="22">
        <v>847</v>
      </c>
      <c r="H77" s="33" t="s">
        <v>355</v>
      </c>
      <c r="I77" s="25">
        <f>(E77+G77+K77+M77+Q77+S77+U77+W77)/8</f>
        <v>774.875</v>
      </c>
      <c r="J77" s="20">
        <v>0.07459490740740742</v>
      </c>
      <c r="K77" s="24">
        <v>656</v>
      </c>
      <c r="L77" s="20">
        <v>0.07858796296296296</v>
      </c>
      <c r="M77" s="22">
        <v>749</v>
      </c>
      <c r="P77" s="33" t="s">
        <v>331</v>
      </c>
      <c r="Q77" s="26">
        <v>847</v>
      </c>
      <c r="R77" s="33" t="s">
        <v>331</v>
      </c>
      <c r="S77" s="26">
        <v>846</v>
      </c>
      <c r="T77" s="20">
        <v>0.0565625</v>
      </c>
      <c r="U77" s="24">
        <v>739</v>
      </c>
      <c r="V77" s="23">
        <v>0.06465277777777778</v>
      </c>
      <c r="W77" s="24">
        <v>669</v>
      </c>
      <c r="X77" s="19">
        <f>E77+G77+I77+M77+Q77+S77</f>
        <v>4909.875</v>
      </c>
      <c r="Y77" s="34" t="s">
        <v>10</v>
      </c>
      <c r="Z77" s="2"/>
    </row>
    <row r="78" spans="1:26" ht="9.75" customHeight="1">
      <c r="A78" s="14" t="s">
        <v>18</v>
      </c>
      <c r="B78" s="14"/>
      <c r="C78" s="8" t="s">
        <v>20</v>
      </c>
      <c r="D78" s="21"/>
      <c r="E78" s="19"/>
      <c r="F78" s="20">
        <v>0.07030092592592592</v>
      </c>
      <c r="G78" s="22">
        <v>788</v>
      </c>
      <c r="J78" s="20">
        <v>0.06359953703703704</v>
      </c>
      <c r="K78" s="22">
        <v>770</v>
      </c>
      <c r="L78" s="20">
        <v>0.09097222222222222</v>
      </c>
      <c r="M78" s="22">
        <v>647</v>
      </c>
      <c r="N78" s="20">
        <v>0.057569444444444444</v>
      </c>
      <c r="O78" s="22">
        <v>933</v>
      </c>
      <c r="P78" s="20">
        <v>0.046412037037037036</v>
      </c>
      <c r="Q78" s="22">
        <v>880</v>
      </c>
      <c r="R78" s="20">
        <v>0.09648148148148149</v>
      </c>
      <c r="S78" s="22">
        <v>754</v>
      </c>
      <c r="T78" s="20">
        <v>0.06657407407407408</v>
      </c>
      <c r="U78" s="19">
        <v>628</v>
      </c>
      <c r="X78" s="19">
        <f>S78+Q78+O78+M78+K78+G78</f>
        <v>4772</v>
      </c>
      <c r="Y78" s="34" t="s">
        <v>21</v>
      </c>
      <c r="Z78" s="2"/>
    </row>
    <row r="79" spans="1:26" ht="9.75" customHeight="1">
      <c r="A79" s="14" t="s">
        <v>18</v>
      </c>
      <c r="B79" s="14"/>
      <c r="C79" s="8" t="s">
        <v>54</v>
      </c>
      <c r="D79" s="20">
        <v>0.06574074074074074</v>
      </c>
      <c r="E79" s="22">
        <v>771</v>
      </c>
      <c r="F79" s="20">
        <v>0.07444444444444444</v>
      </c>
      <c r="G79" s="22">
        <v>744</v>
      </c>
      <c r="J79" s="20">
        <v>0.06736111111111111</v>
      </c>
      <c r="K79" s="22">
        <v>727</v>
      </c>
      <c r="P79" s="20">
        <v>0.055625</v>
      </c>
      <c r="Q79" s="22">
        <v>734</v>
      </c>
      <c r="R79" s="20">
        <v>0.08194444444444444</v>
      </c>
      <c r="S79" s="22">
        <v>888</v>
      </c>
      <c r="V79" s="23">
        <v>0.047997685185185185</v>
      </c>
      <c r="W79" s="22">
        <v>901</v>
      </c>
      <c r="X79" s="19">
        <f>E79+G79+K79+Q79+S79+W79</f>
        <v>4765</v>
      </c>
      <c r="Y79" s="34" t="s">
        <v>10</v>
      </c>
      <c r="Z79" s="2"/>
    </row>
    <row r="80" spans="1:26" ht="9.75" customHeight="1">
      <c r="A80" s="14" t="s">
        <v>18</v>
      </c>
      <c r="B80" s="14"/>
      <c r="C80" s="8" t="s">
        <v>75</v>
      </c>
      <c r="D80" s="20">
        <v>0.0662962962962963</v>
      </c>
      <c r="E80" s="22">
        <v>765</v>
      </c>
      <c r="F80" s="20">
        <v>0.06975694444444445</v>
      </c>
      <c r="G80" s="22">
        <v>794</v>
      </c>
      <c r="H80" s="33" t="s">
        <v>355</v>
      </c>
      <c r="I80" s="25">
        <f>(G80+E80+M80+O80+U80+W80)/6</f>
        <v>753.5</v>
      </c>
      <c r="J80" s="33" t="s">
        <v>99</v>
      </c>
      <c r="K80" s="19">
        <v>250</v>
      </c>
      <c r="L80" s="20">
        <v>0.07767361111111111</v>
      </c>
      <c r="M80" s="22">
        <v>758</v>
      </c>
      <c r="N80" s="20">
        <v>0.07238425925925926</v>
      </c>
      <c r="O80" s="22">
        <v>742</v>
      </c>
      <c r="T80" s="20">
        <v>0.06627314814814815</v>
      </c>
      <c r="U80" s="24">
        <v>630</v>
      </c>
      <c r="V80" s="23">
        <v>0.052002314814814814</v>
      </c>
      <c r="W80" s="22">
        <v>832</v>
      </c>
      <c r="X80" s="19">
        <f>E80+G80+I80+M80+O80+W80</f>
        <v>4644.5</v>
      </c>
      <c r="Y80" s="34" t="s">
        <v>31</v>
      </c>
      <c r="Z80" s="2"/>
    </row>
    <row r="81" spans="1:26" ht="9.75" customHeight="1">
      <c r="A81" s="14" t="s">
        <v>18</v>
      </c>
      <c r="B81" s="14"/>
      <c r="C81" s="8" t="s">
        <v>89</v>
      </c>
      <c r="D81" s="20">
        <v>0.06143518518518518</v>
      </c>
      <c r="E81" s="22">
        <v>825</v>
      </c>
      <c r="F81" s="20">
        <v>0.08197916666666666</v>
      </c>
      <c r="G81" s="22">
        <v>676</v>
      </c>
      <c r="H81" s="20">
        <v>0.06594907407407408</v>
      </c>
      <c r="I81" s="19">
        <v>581</v>
      </c>
      <c r="J81" s="20">
        <v>0.0802662037037037</v>
      </c>
      <c r="K81" s="19">
        <v>610</v>
      </c>
      <c r="L81" s="20">
        <v>0.08049768518518519</v>
      </c>
      <c r="M81" s="22">
        <v>732</v>
      </c>
      <c r="N81" s="20">
        <v>0.07807870370370369</v>
      </c>
      <c r="O81" s="22">
        <v>688</v>
      </c>
      <c r="P81" s="20">
        <v>0.06519675925925926</v>
      </c>
      <c r="Q81" s="24">
        <v>627</v>
      </c>
      <c r="R81" s="20">
        <v>0.09770833333333333</v>
      </c>
      <c r="S81" s="22">
        <v>745</v>
      </c>
      <c r="T81" s="20">
        <v>0.07667824074074074</v>
      </c>
      <c r="U81" s="19">
        <v>545</v>
      </c>
      <c r="V81" s="23">
        <v>0.06866898148148148</v>
      </c>
      <c r="W81" s="22">
        <v>630</v>
      </c>
      <c r="X81" s="19">
        <f>S81+W81+O81+M81+G81+E81</f>
        <v>4296</v>
      </c>
      <c r="Y81" s="34" t="s">
        <v>10</v>
      </c>
      <c r="Z81" s="2"/>
    </row>
    <row r="82" spans="1:26" ht="9.75" customHeight="1">
      <c r="A82" s="14" t="s">
        <v>18</v>
      </c>
      <c r="B82" s="14"/>
      <c r="C82" s="8" t="s">
        <v>86</v>
      </c>
      <c r="D82" s="20">
        <v>0.10773148148148148</v>
      </c>
      <c r="E82" s="19">
        <v>471</v>
      </c>
      <c r="F82" s="20">
        <v>0.11636574074074074</v>
      </c>
      <c r="G82" s="19">
        <v>476</v>
      </c>
      <c r="H82" s="20">
        <v>0.07636574074074075</v>
      </c>
      <c r="I82" s="24">
        <v>502</v>
      </c>
      <c r="J82" s="20">
        <v>0.06753472222222222</v>
      </c>
      <c r="K82" s="22">
        <v>725</v>
      </c>
      <c r="L82" s="20">
        <v>0.07783564814814815</v>
      </c>
      <c r="M82" s="22">
        <v>757</v>
      </c>
      <c r="N82" s="20">
        <v>0.09046296296296297</v>
      </c>
      <c r="O82" s="24">
        <v>594</v>
      </c>
      <c r="P82" s="33" t="s">
        <v>355</v>
      </c>
      <c r="Q82" s="25">
        <f>(S82+O82+M82+K82+I82+G82+E82+U82+W82)/9</f>
        <v>630</v>
      </c>
      <c r="R82" s="20">
        <v>0.09770833333333333</v>
      </c>
      <c r="S82" s="22">
        <v>745</v>
      </c>
      <c r="T82" s="33" t="s">
        <v>331</v>
      </c>
      <c r="U82" s="26">
        <v>757</v>
      </c>
      <c r="V82" s="23">
        <v>0.06728009259259259</v>
      </c>
      <c r="W82" s="22">
        <v>643</v>
      </c>
      <c r="X82" s="19">
        <f>K82+M82+Q82+S82+U82+W82</f>
        <v>4257</v>
      </c>
      <c r="Y82" s="34" t="s">
        <v>10</v>
      </c>
      <c r="Z82" s="2"/>
    </row>
    <row r="83" spans="1:26" ht="9.75" customHeight="1">
      <c r="A83" s="14" t="s">
        <v>18</v>
      </c>
      <c r="B83" s="14"/>
      <c r="C83" s="8" t="s">
        <v>55</v>
      </c>
      <c r="D83" s="20">
        <v>0.07280092592592592</v>
      </c>
      <c r="E83" s="22">
        <v>696</v>
      </c>
      <c r="F83" s="20">
        <v>0.07563657407407408</v>
      </c>
      <c r="G83" s="22">
        <v>733</v>
      </c>
      <c r="H83" s="20">
        <v>0.06771990740740741</v>
      </c>
      <c r="I83" s="22">
        <v>566</v>
      </c>
      <c r="J83" s="20">
        <v>0.060474537037037035</v>
      </c>
      <c r="K83" s="22">
        <v>810</v>
      </c>
      <c r="T83" s="20">
        <v>0.06325231481481482</v>
      </c>
      <c r="U83" s="22">
        <v>661</v>
      </c>
      <c r="V83" s="23">
        <v>0.07518518518518519</v>
      </c>
      <c r="W83" s="22">
        <v>575</v>
      </c>
      <c r="X83" s="19">
        <f>U83+K83+I83+G83+E83+W83</f>
        <v>4041</v>
      </c>
      <c r="Y83" s="34"/>
      <c r="Z83" s="2"/>
    </row>
    <row r="84" spans="1:26" ht="9.75" customHeight="1">
      <c r="A84" s="14" t="s">
        <v>18</v>
      </c>
      <c r="B84" s="14"/>
      <c r="C84" s="8" t="s">
        <v>157</v>
      </c>
      <c r="D84" s="20">
        <v>0.05753472222222222</v>
      </c>
      <c r="E84" s="22">
        <v>881</v>
      </c>
      <c r="F84" s="20"/>
      <c r="G84" s="19"/>
      <c r="N84" s="33" t="s">
        <v>99</v>
      </c>
      <c r="O84" s="22">
        <v>250</v>
      </c>
      <c r="P84" s="20">
        <v>0.045023148148148145</v>
      </c>
      <c r="Q84" s="22">
        <v>907</v>
      </c>
      <c r="R84" s="20">
        <v>0.07277777777777777</v>
      </c>
      <c r="S84" s="22">
        <v>1000</v>
      </c>
      <c r="V84" s="23">
        <v>0.047337962962962964</v>
      </c>
      <c r="W84" s="22">
        <v>913</v>
      </c>
      <c r="X84" s="19">
        <f>E84+O84+Q84+S84+W84</f>
        <v>3951</v>
      </c>
      <c r="Y84" s="34" t="s">
        <v>156</v>
      </c>
      <c r="Z84" s="2"/>
    </row>
    <row r="85" spans="1:26" ht="9.75" customHeight="1">
      <c r="A85" s="14" t="s">
        <v>18</v>
      </c>
      <c r="B85" s="14"/>
      <c r="C85" s="8" t="s">
        <v>281</v>
      </c>
      <c r="D85" s="20">
        <v>0.05910879629629629</v>
      </c>
      <c r="E85" s="22">
        <v>880</v>
      </c>
      <c r="F85" s="20"/>
      <c r="G85" s="19"/>
      <c r="J85" s="20">
        <v>0.06197916666666667</v>
      </c>
      <c r="K85" s="22">
        <v>790</v>
      </c>
      <c r="L85" s="20">
        <v>0.09004629629629629</v>
      </c>
      <c r="M85" s="22">
        <v>654</v>
      </c>
      <c r="T85" s="20">
        <v>0.05402777777777778</v>
      </c>
      <c r="U85" s="22">
        <v>773</v>
      </c>
      <c r="V85" s="23">
        <v>0.055543981481481486</v>
      </c>
      <c r="W85" s="22">
        <v>778</v>
      </c>
      <c r="X85" s="19">
        <f>U85+M85+K85+E85+W85</f>
        <v>3875</v>
      </c>
      <c r="Y85" s="34" t="s">
        <v>10</v>
      </c>
      <c r="Z85" s="2"/>
    </row>
    <row r="86" spans="1:26" ht="9.75" customHeight="1">
      <c r="A86" s="14" t="s">
        <v>18</v>
      </c>
      <c r="B86" s="14"/>
      <c r="C86" s="8" t="s">
        <v>153</v>
      </c>
      <c r="D86" s="37" t="s">
        <v>99</v>
      </c>
      <c r="E86" s="22">
        <v>250</v>
      </c>
      <c r="F86" s="20"/>
      <c r="G86" s="19"/>
      <c r="H86" s="20">
        <v>0.103125</v>
      </c>
      <c r="I86" s="22">
        <v>371</v>
      </c>
      <c r="J86" s="20">
        <v>0.07731481481481482</v>
      </c>
      <c r="K86" s="22">
        <v>633</v>
      </c>
      <c r="P86" s="20">
        <v>0.045023148148148145</v>
      </c>
      <c r="Q86" s="22">
        <v>907</v>
      </c>
      <c r="R86" s="20">
        <v>0.07277777777777777</v>
      </c>
      <c r="S86" s="22">
        <v>1000</v>
      </c>
      <c r="T86" s="20">
        <v>0.09574074074074074</v>
      </c>
      <c r="U86" s="22">
        <v>436</v>
      </c>
      <c r="X86" s="19">
        <f>U86+S86+Q86+K86+I86+E86</f>
        <v>3597</v>
      </c>
      <c r="Y86" s="34" t="s">
        <v>31</v>
      </c>
      <c r="Z86" s="2"/>
    </row>
    <row r="87" spans="1:26" ht="9.75" customHeight="1">
      <c r="A87" s="14" t="s">
        <v>18</v>
      </c>
      <c r="B87" s="14"/>
      <c r="C87" s="8" t="s">
        <v>97</v>
      </c>
      <c r="D87" s="37" t="s">
        <v>99</v>
      </c>
      <c r="E87" s="22">
        <v>250</v>
      </c>
      <c r="F87" s="20"/>
      <c r="G87" s="19"/>
      <c r="J87" s="20">
        <v>0.07760416666666667</v>
      </c>
      <c r="K87" s="22">
        <v>631</v>
      </c>
      <c r="L87" s="20">
        <v>0.08564814814814814</v>
      </c>
      <c r="M87" s="22">
        <v>688</v>
      </c>
      <c r="N87" s="20">
        <v>0.07344907407407407</v>
      </c>
      <c r="O87" s="22">
        <v>731</v>
      </c>
      <c r="P87" s="20">
        <v>0.11243055555555555</v>
      </c>
      <c r="Q87" s="22">
        <v>363</v>
      </c>
      <c r="V87" s="23">
        <v>0.07107638888888888</v>
      </c>
      <c r="W87" s="22">
        <v>608</v>
      </c>
      <c r="X87" s="19">
        <f>Q87+O87+M87+K87+E87+W87</f>
        <v>3271</v>
      </c>
      <c r="Y87" s="34" t="s">
        <v>31</v>
      </c>
      <c r="Z87" s="2"/>
    </row>
    <row r="88" spans="1:26" ht="9.75" customHeight="1">
      <c r="A88" s="14" t="s">
        <v>18</v>
      </c>
      <c r="B88" s="14"/>
      <c r="C88" s="8" t="s">
        <v>80</v>
      </c>
      <c r="D88" s="20"/>
      <c r="E88" s="19"/>
      <c r="F88" s="20"/>
      <c r="G88" s="19"/>
      <c r="J88" s="33" t="s">
        <v>99</v>
      </c>
      <c r="K88" s="22">
        <v>250</v>
      </c>
      <c r="L88" s="20">
        <v>0.0966087962962963</v>
      </c>
      <c r="M88" s="22">
        <v>610</v>
      </c>
      <c r="P88" s="20">
        <v>0.052638888888888895</v>
      </c>
      <c r="Q88" s="22">
        <v>776</v>
      </c>
      <c r="R88" s="20">
        <v>0.09184027777777777</v>
      </c>
      <c r="S88" s="22">
        <v>792</v>
      </c>
      <c r="V88" s="23">
        <v>0.06074074074074074</v>
      </c>
      <c r="W88" s="22">
        <v>712</v>
      </c>
      <c r="X88" s="19">
        <f>K88+M88+Q88+S88+W88</f>
        <v>3140</v>
      </c>
      <c r="Y88" s="34" t="s">
        <v>31</v>
      </c>
      <c r="Z88" s="2"/>
    </row>
    <row r="89" spans="1:26" ht="9.75" customHeight="1">
      <c r="A89" s="14" t="s">
        <v>18</v>
      </c>
      <c r="B89" s="14"/>
      <c r="C89" s="8" t="s">
        <v>285</v>
      </c>
      <c r="D89" s="20">
        <v>0.07143518518518518</v>
      </c>
      <c r="E89" s="22">
        <v>710</v>
      </c>
      <c r="F89" s="20">
        <v>0.12782407407407406</v>
      </c>
      <c r="G89" s="22">
        <v>433</v>
      </c>
      <c r="H89" s="20">
        <v>0.08209490740740741</v>
      </c>
      <c r="I89" s="22">
        <v>467</v>
      </c>
      <c r="J89" s="20">
        <v>0.13194444444444445</v>
      </c>
      <c r="K89" s="22">
        <v>371</v>
      </c>
      <c r="N89" s="20">
        <v>0.0913888888888889</v>
      </c>
      <c r="O89" s="22">
        <v>588</v>
      </c>
      <c r="T89" s="20">
        <v>0.07865740740740741</v>
      </c>
      <c r="U89" s="22">
        <v>531</v>
      </c>
      <c r="X89" s="19">
        <f>U89+O89+K89+I89+G89+E89</f>
        <v>3100</v>
      </c>
      <c r="Y89" s="34"/>
      <c r="Z89" s="2"/>
    </row>
    <row r="90" spans="1:26" ht="9.75" customHeight="1">
      <c r="A90" s="14" t="s">
        <v>18</v>
      </c>
      <c r="B90" s="14"/>
      <c r="C90" s="8" t="s">
        <v>105</v>
      </c>
      <c r="D90" s="21"/>
      <c r="E90" s="19"/>
      <c r="F90" s="20">
        <v>0.10596064814814815</v>
      </c>
      <c r="G90" s="22">
        <v>523</v>
      </c>
      <c r="J90" s="20">
        <v>0.08275462962962964</v>
      </c>
      <c r="K90" s="22">
        <v>592</v>
      </c>
      <c r="L90" s="20">
        <v>0.07479166666666666</v>
      </c>
      <c r="M90" s="22">
        <v>787</v>
      </c>
      <c r="P90" s="20">
        <v>0.11243055555555555</v>
      </c>
      <c r="Q90" s="22">
        <v>363</v>
      </c>
      <c r="V90" s="23">
        <v>0.06633101851851851</v>
      </c>
      <c r="W90" s="22">
        <v>652</v>
      </c>
      <c r="X90" s="19">
        <f>Q90+M90+K90+G90+W90</f>
        <v>2917</v>
      </c>
      <c r="Y90" s="34"/>
      <c r="Z90" s="2"/>
    </row>
    <row r="91" spans="1:26" ht="9.75" customHeight="1">
      <c r="A91" s="14" t="s">
        <v>18</v>
      </c>
      <c r="B91" s="14"/>
      <c r="C91" s="8" t="s">
        <v>155</v>
      </c>
      <c r="D91" s="20">
        <v>0.0755787037037037</v>
      </c>
      <c r="E91" s="22">
        <v>671</v>
      </c>
      <c r="F91" s="20"/>
      <c r="G91" s="19"/>
      <c r="J91" s="20">
        <v>0.07604166666666666</v>
      </c>
      <c r="K91" s="22">
        <v>644</v>
      </c>
      <c r="P91" s="20">
        <v>0.052638888888888895</v>
      </c>
      <c r="Q91" s="22">
        <v>776</v>
      </c>
      <c r="R91" s="20">
        <v>0.09184027777777777</v>
      </c>
      <c r="S91" s="22">
        <v>792</v>
      </c>
      <c r="X91" s="19">
        <f>S91+Q91+K91+E91</f>
        <v>2883</v>
      </c>
      <c r="Y91" s="34" t="s">
        <v>156</v>
      </c>
      <c r="Z91" s="2"/>
    </row>
    <row r="92" spans="1:26" ht="9.75" customHeight="1">
      <c r="A92" s="14" t="s">
        <v>18</v>
      </c>
      <c r="B92" s="14"/>
      <c r="C92" s="8" t="s">
        <v>30</v>
      </c>
      <c r="D92" s="21"/>
      <c r="E92" s="19"/>
      <c r="F92" s="20">
        <v>0.11359953703703703</v>
      </c>
      <c r="G92" s="22">
        <v>488</v>
      </c>
      <c r="P92" s="20">
        <v>0.055625</v>
      </c>
      <c r="Q92" s="22">
        <v>734</v>
      </c>
      <c r="R92" s="20">
        <v>0.08194444444444444</v>
      </c>
      <c r="S92" s="22">
        <v>888</v>
      </c>
      <c r="V92" s="23">
        <v>0.06545138888888889</v>
      </c>
      <c r="W92" s="22">
        <v>661</v>
      </c>
      <c r="X92" s="19">
        <f>S92+Q92+G92+W92</f>
        <v>2771</v>
      </c>
      <c r="Y92" s="34" t="s">
        <v>10</v>
      </c>
      <c r="Z92" s="2"/>
    </row>
    <row r="93" spans="1:26" ht="9.75" customHeight="1">
      <c r="A93" s="14" t="s">
        <v>18</v>
      </c>
      <c r="B93" s="14"/>
      <c r="C93" s="8" t="s">
        <v>147</v>
      </c>
      <c r="D93" s="20">
        <v>0.08310185185185186</v>
      </c>
      <c r="E93" s="22">
        <v>610</v>
      </c>
      <c r="F93" s="20"/>
      <c r="G93" s="19"/>
      <c r="P93" s="20">
        <v>0.05254629629629629</v>
      </c>
      <c r="Q93" s="22">
        <v>778</v>
      </c>
      <c r="R93" s="20">
        <v>0.09365740740740741</v>
      </c>
      <c r="S93" s="22">
        <v>777</v>
      </c>
      <c r="T93" s="20">
        <v>0.09247685185185185</v>
      </c>
      <c r="U93" s="22">
        <v>452</v>
      </c>
      <c r="X93" s="19">
        <f>U93+S93+Q93+E93</f>
        <v>2617</v>
      </c>
      <c r="Y93" s="34" t="s">
        <v>31</v>
      </c>
      <c r="Z93" s="2"/>
    </row>
    <row r="94" spans="1:26" ht="9.75" customHeight="1">
      <c r="A94" s="14" t="s">
        <v>18</v>
      </c>
      <c r="B94" s="14"/>
      <c r="C94" s="8" t="s">
        <v>280</v>
      </c>
      <c r="D94" s="21"/>
      <c r="E94" s="19"/>
      <c r="F94" s="20"/>
      <c r="G94" s="19"/>
      <c r="J94" s="20">
        <v>0.05758101851851852</v>
      </c>
      <c r="K94" s="22">
        <v>850</v>
      </c>
      <c r="L94" s="20">
        <v>0.0647800925925926</v>
      </c>
      <c r="M94" s="22">
        <v>909</v>
      </c>
      <c r="V94" s="23">
        <v>0.05976851851851852</v>
      </c>
      <c r="W94" s="22">
        <v>723</v>
      </c>
      <c r="X94" s="19">
        <f>E94+G94+I94+K94+M94+W94</f>
        <v>2482</v>
      </c>
      <c r="Y94" s="34" t="s">
        <v>160</v>
      </c>
      <c r="Z94" s="2"/>
    </row>
    <row r="95" spans="1:26" ht="9.75" customHeight="1">
      <c r="A95" s="14" t="s">
        <v>18</v>
      </c>
      <c r="B95" s="14"/>
      <c r="C95" s="8" t="s">
        <v>495</v>
      </c>
      <c r="D95" s="20"/>
      <c r="E95" s="19"/>
      <c r="F95" s="20"/>
      <c r="G95" s="19"/>
      <c r="P95" s="20">
        <v>0.065625</v>
      </c>
      <c r="Q95" s="22">
        <v>623</v>
      </c>
      <c r="R95" s="20">
        <v>0.08863425925925926</v>
      </c>
      <c r="S95" s="22">
        <v>821</v>
      </c>
      <c r="T95" s="20">
        <v>0.04895833333333333</v>
      </c>
      <c r="U95" s="22">
        <v>853</v>
      </c>
      <c r="X95" s="19">
        <f>U95+S95+Q95</f>
        <v>2297</v>
      </c>
      <c r="Y95" s="34"/>
      <c r="Z95" s="2"/>
    </row>
    <row r="96" spans="1:26" ht="9.75" customHeight="1">
      <c r="A96" s="14" t="s">
        <v>18</v>
      </c>
      <c r="B96" s="14"/>
      <c r="C96" s="8" t="s">
        <v>500</v>
      </c>
      <c r="D96" s="20"/>
      <c r="E96" s="19"/>
      <c r="F96" s="20"/>
      <c r="G96" s="19"/>
      <c r="J96" s="20"/>
      <c r="L96" s="20"/>
      <c r="P96" s="20">
        <v>0.045370370370370366</v>
      </c>
      <c r="Q96" s="22">
        <v>901</v>
      </c>
      <c r="R96" s="20">
        <v>0.08546296296296296</v>
      </c>
      <c r="S96" s="22">
        <v>852</v>
      </c>
      <c r="T96" s="20">
        <v>0.07831018518518519</v>
      </c>
      <c r="U96" s="22">
        <v>534</v>
      </c>
      <c r="X96" s="19">
        <f>U96+S96+Q96</f>
        <v>2287</v>
      </c>
      <c r="Y96" s="34"/>
      <c r="Z96" s="2"/>
    </row>
    <row r="97" spans="1:26" ht="9.75" customHeight="1">
      <c r="A97" s="14" t="s">
        <v>18</v>
      </c>
      <c r="B97" s="14"/>
      <c r="C97" s="8" t="s">
        <v>151</v>
      </c>
      <c r="D97" s="20">
        <v>0.07349537037037036</v>
      </c>
      <c r="E97" s="22">
        <v>690</v>
      </c>
      <c r="F97" s="20"/>
      <c r="G97" s="19"/>
      <c r="N97" s="20">
        <v>0.07055555555555555</v>
      </c>
      <c r="O97" s="22">
        <v>761</v>
      </c>
      <c r="V97" s="23">
        <v>0.06119212962962963</v>
      </c>
      <c r="W97" s="22">
        <v>707</v>
      </c>
      <c r="X97" s="19">
        <f>O97+E97+W97</f>
        <v>2158</v>
      </c>
      <c r="Y97" s="34" t="s">
        <v>152</v>
      </c>
      <c r="Z97" s="2"/>
    </row>
    <row r="98" spans="1:26" ht="9.75" customHeight="1">
      <c r="A98" s="14" t="s">
        <v>18</v>
      </c>
      <c r="B98" s="14"/>
      <c r="C98" s="8" t="s">
        <v>159</v>
      </c>
      <c r="D98" s="20">
        <v>0.09797453703703703</v>
      </c>
      <c r="E98" s="22">
        <v>517</v>
      </c>
      <c r="F98" s="20"/>
      <c r="G98" s="19"/>
      <c r="J98" s="20">
        <v>0.10873842592592593</v>
      </c>
      <c r="K98" s="22">
        <v>450</v>
      </c>
      <c r="L98" s="20">
        <v>0.08125</v>
      </c>
      <c r="M98" s="22">
        <v>725</v>
      </c>
      <c r="V98" s="23">
        <v>0.09707175925925926</v>
      </c>
      <c r="W98" s="22">
        <v>445</v>
      </c>
      <c r="X98" s="19">
        <f>E98+G98+I98+K98+M98+W98</f>
        <v>2137</v>
      </c>
      <c r="Y98" s="34" t="s">
        <v>160</v>
      </c>
      <c r="Z98" s="2"/>
    </row>
    <row r="99" spans="1:26" ht="9.75" customHeight="1">
      <c r="A99" s="14" t="s">
        <v>18</v>
      </c>
      <c r="B99" s="14"/>
      <c r="C99" s="8" t="s">
        <v>505</v>
      </c>
      <c r="D99" s="21"/>
      <c r="E99" s="19"/>
      <c r="F99" s="20"/>
      <c r="G99" s="19"/>
      <c r="L99" s="20"/>
      <c r="P99" s="20">
        <v>0.05254629629629629</v>
      </c>
      <c r="Q99" s="22">
        <v>778</v>
      </c>
      <c r="R99" s="20">
        <v>0.09365740740740741</v>
      </c>
      <c r="S99" s="22">
        <v>777</v>
      </c>
      <c r="T99" s="20">
        <v>0.09131944444444445</v>
      </c>
      <c r="U99" s="22">
        <v>458</v>
      </c>
      <c r="X99" s="19">
        <f>U99+S99+Q99</f>
        <v>2013</v>
      </c>
      <c r="Y99" s="34" t="s">
        <v>31</v>
      </c>
      <c r="Z99" s="2"/>
    </row>
    <row r="100" spans="1:26" ht="9.75" customHeight="1">
      <c r="A100" s="14" t="s">
        <v>18</v>
      </c>
      <c r="B100" s="14"/>
      <c r="C100" s="8" t="s">
        <v>154</v>
      </c>
      <c r="D100" s="20">
        <v>0.06579861111111111</v>
      </c>
      <c r="E100" s="22">
        <v>770</v>
      </c>
      <c r="F100" s="20"/>
      <c r="G100" s="19"/>
      <c r="J100" s="20">
        <v>0.08680555555555557</v>
      </c>
      <c r="K100" s="22">
        <v>564</v>
      </c>
      <c r="L100" s="20">
        <v>0.09078703703703704</v>
      </c>
      <c r="M100" s="22">
        <v>649</v>
      </c>
      <c r="X100" s="19">
        <f>M100+K100+E100</f>
        <v>1983</v>
      </c>
      <c r="Y100" s="34" t="s">
        <v>10</v>
      </c>
      <c r="Z100" s="2"/>
    </row>
    <row r="101" spans="1:26" ht="9.75" customHeight="1">
      <c r="A101" s="14" t="s">
        <v>18</v>
      </c>
      <c r="B101" s="14"/>
      <c r="C101" s="8" t="s">
        <v>501</v>
      </c>
      <c r="D101" s="20"/>
      <c r="E101" s="19"/>
      <c r="F101" s="20"/>
      <c r="G101" s="19"/>
      <c r="P101" s="20">
        <v>0.0527199074074074</v>
      </c>
      <c r="Q101" s="22">
        <v>775</v>
      </c>
      <c r="T101" s="20">
        <v>0.07944444444444444</v>
      </c>
      <c r="U101" s="22">
        <v>526</v>
      </c>
      <c r="V101" s="23">
        <v>0.07837962962962963</v>
      </c>
      <c r="W101" s="22">
        <v>552</v>
      </c>
      <c r="X101" s="19">
        <f>U101+Q101+W101</f>
        <v>1853</v>
      </c>
      <c r="Y101" s="34" t="s">
        <v>31</v>
      </c>
      <c r="Z101" s="2"/>
    </row>
    <row r="102" spans="1:26" ht="9.75" customHeight="1">
      <c r="A102" s="14" t="s">
        <v>18</v>
      </c>
      <c r="B102" s="14"/>
      <c r="C102" s="8" t="s">
        <v>149</v>
      </c>
      <c r="D102" s="33" t="s">
        <v>99</v>
      </c>
      <c r="E102" s="22">
        <v>250</v>
      </c>
      <c r="F102" s="20"/>
      <c r="G102" s="19"/>
      <c r="J102" s="20">
        <v>0.08177083333333333</v>
      </c>
      <c r="K102" s="22">
        <v>599</v>
      </c>
      <c r="T102" s="20">
        <v>0.09004629629629629</v>
      </c>
      <c r="U102" s="22">
        <v>464</v>
      </c>
      <c r="V102" s="23">
        <v>0.08020833333333334</v>
      </c>
      <c r="W102" s="22">
        <v>539</v>
      </c>
      <c r="X102" s="19">
        <f>U102+K102+E102+W102</f>
        <v>1852</v>
      </c>
      <c r="Y102" s="34" t="s">
        <v>31</v>
      </c>
      <c r="Z102" s="2"/>
    </row>
    <row r="103" spans="1:26" ht="9.75" customHeight="1">
      <c r="A103" s="14" t="s">
        <v>18</v>
      </c>
      <c r="B103" s="14"/>
      <c r="C103" s="8" t="s">
        <v>395</v>
      </c>
      <c r="D103" s="20"/>
      <c r="E103" s="19"/>
      <c r="F103" s="20"/>
      <c r="G103" s="19"/>
      <c r="N103" s="20">
        <v>0.0755787037037037</v>
      </c>
      <c r="O103" s="22">
        <v>711</v>
      </c>
      <c r="P103" s="20">
        <v>0.0714699074074074</v>
      </c>
      <c r="Q103" s="22">
        <v>572</v>
      </c>
      <c r="T103" s="20">
        <v>0.08549768518518519</v>
      </c>
      <c r="U103" s="22">
        <v>489</v>
      </c>
      <c r="X103" s="19">
        <f>U103+Q103+O103</f>
        <v>1772</v>
      </c>
      <c r="Y103" s="34"/>
      <c r="Z103" s="2"/>
    </row>
    <row r="104" spans="1:26" ht="9.75" customHeight="1">
      <c r="A104" s="14" t="s">
        <v>18</v>
      </c>
      <c r="B104" s="14"/>
      <c r="C104" s="8" t="s">
        <v>325</v>
      </c>
      <c r="D104" s="20"/>
      <c r="E104" s="19"/>
      <c r="F104" s="20"/>
      <c r="G104" s="19"/>
      <c r="H104" s="20"/>
      <c r="L104" s="20">
        <v>0.10376157407407409</v>
      </c>
      <c r="M104" s="22">
        <v>568</v>
      </c>
      <c r="N104" s="33" t="s">
        <v>99</v>
      </c>
      <c r="O104" s="22">
        <v>250</v>
      </c>
      <c r="T104" s="20">
        <v>0.04597222222222222</v>
      </c>
      <c r="U104" s="22">
        <v>909</v>
      </c>
      <c r="X104" s="19">
        <f>U104+O104+M104</f>
        <v>1727</v>
      </c>
      <c r="Y104" s="34" t="s">
        <v>21</v>
      </c>
      <c r="Z104" s="2"/>
    </row>
    <row r="105" spans="1:26" ht="9.75" customHeight="1">
      <c r="A105" s="14" t="s">
        <v>18</v>
      </c>
      <c r="B105" s="14"/>
      <c r="C105" s="8" t="s">
        <v>247</v>
      </c>
      <c r="D105" s="20"/>
      <c r="E105" s="19"/>
      <c r="F105" s="20"/>
      <c r="G105" s="19"/>
      <c r="H105" s="20"/>
      <c r="J105" s="20">
        <v>0.10462962962962963</v>
      </c>
      <c r="K105" s="22">
        <v>468</v>
      </c>
      <c r="N105" s="20">
        <v>0.08989583333333334</v>
      </c>
      <c r="O105" s="22">
        <v>597</v>
      </c>
      <c r="T105" s="20">
        <v>0.07611111111111112</v>
      </c>
      <c r="U105" s="22">
        <v>549</v>
      </c>
      <c r="X105" s="19">
        <f>U105+O105+K105</f>
        <v>1614</v>
      </c>
      <c r="Y105" s="34"/>
      <c r="Z105" s="2"/>
    </row>
    <row r="106" spans="1:26" ht="9.75" customHeight="1">
      <c r="A106" s="14" t="s">
        <v>18</v>
      </c>
      <c r="B106" s="14"/>
      <c r="C106" s="8" t="s">
        <v>497</v>
      </c>
      <c r="D106" s="21"/>
      <c r="E106" s="19"/>
      <c r="F106" s="20"/>
      <c r="G106" s="19"/>
      <c r="J106" s="20"/>
      <c r="T106" s="20">
        <v>0.06828703703703703</v>
      </c>
      <c r="U106" s="22">
        <v>612</v>
      </c>
      <c r="V106" s="23">
        <v>0.0500925925925926</v>
      </c>
      <c r="W106" s="22">
        <v>863</v>
      </c>
      <c r="X106" s="19">
        <f>U106+W106</f>
        <v>1475</v>
      </c>
      <c r="Y106" s="34" t="s">
        <v>10</v>
      </c>
      <c r="Z106" s="2"/>
    </row>
    <row r="107" spans="1:26" ht="9.75" customHeight="1">
      <c r="A107" s="14" t="s">
        <v>18</v>
      </c>
      <c r="B107" s="14"/>
      <c r="C107" s="8" t="s">
        <v>536</v>
      </c>
      <c r="D107" s="20"/>
      <c r="E107" s="19"/>
      <c r="F107" s="20"/>
      <c r="G107" s="19"/>
      <c r="H107" s="20"/>
      <c r="J107" s="20"/>
      <c r="P107" s="20">
        <v>0.065625</v>
      </c>
      <c r="Q107" s="22">
        <v>623</v>
      </c>
      <c r="R107" s="20">
        <v>0.08863425925925926</v>
      </c>
      <c r="S107" s="22">
        <v>821</v>
      </c>
      <c r="T107" s="20"/>
      <c r="X107" s="19">
        <f>S107+Q107</f>
        <v>1444</v>
      </c>
      <c r="Y107" s="34"/>
      <c r="Z107" s="2"/>
    </row>
    <row r="108" spans="1:26" ht="9.75" customHeight="1">
      <c r="A108" s="14" t="s">
        <v>18</v>
      </c>
      <c r="B108" s="14"/>
      <c r="C108" s="8" t="s">
        <v>394</v>
      </c>
      <c r="D108" s="20"/>
      <c r="E108" s="19"/>
      <c r="F108" s="20"/>
      <c r="G108" s="19"/>
      <c r="N108" s="20">
        <v>0.07366898148148149</v>
      </c>
      <c r="O108" s="22">
        <v>729</v>
      </c>
      <c r="P108" s="20">
        <v>0.0714699074074074</v>
      </c>
      <c r="Q108" s="22">
        <v>572</v>
      </c>
      <c r="X108" s="19">
        <f>Q108+O108</f>
        <v>1301</v>
      </c>
      <c r="Y108" s="34"/>
      <c r="Z108" s="2"/>
    </row>
    <row r="109" spans="1:26" ht="9.75" customHeight="1">
      <c r="A109" s="14" t="s">
        <v>18</v>
      </c>
      <c r="B109" s="14"/>
      <c r="C109" s="8" t="s">
        <v>401</v>
      </c>
      <c r="D109" s="20"/>
      <c r="E109" s="19"/>
      <c r="F109" s="20"/>
      <c r="G109" s="19"/>
      <c r="H109" s="20"/>
      <c r="J109" s="20"/>
      <c r="L109" s="20"/>
      <c r="N109" s="20">
        <v>0.08611111111111112</v>
      </c>
      <c r="O109" s="22">
        <v>624</v>
      </c>
      <c r="T109" s="20">
        <v>0.06664351851851852</v>
      </c>
      <c r="U109" s="22">
        <v>627</v>
      </c>
      <c r="X109" s="19">
        <f>U109+O109</f>
        <v>1251</v>
      </c>
      <c r="Y109" s="34" t="s">
        <v>402</v>
      </c>
      <c r="Z109" s="2"/>
    </row>
    <row r="110" spans="1:26" ht="9.75" customHeight="1">
      <c r="A110" s="14" t="s">
        <v>18</v>
      </c>
      <c r="B110" s="14"/>
      <c r="C110" s="8" t="s">
        <v>397</v>
      </c>
      <c r="D110" s="20"/>
      <c r="E110" s="19"/>
      <c r="F110" s="20"/>
      <c r="G110" s="19"/>
      <c r="N110" s="21" t="s">
        <v>398</v>
      </c>
      <c r="O110" s="22">
        <v>661</v>
      </c>
      <c r="V110" s="23">
        <v>0.08575231481481482</v>
      </c>
      <c r="W110" s="22">
        <v>504</v>
      </c>
      <c r="X110" s="19">
        <v>1165</v>
      </c>
      <c r="Y110" s="34" t="s">
        <v>399</v>
      </c>
      <c r="Z110" s="2"/>
    </row>
    <row r="111" spans="1:26" ht="9.75" customHeight="1">
      <c r="A111" s="14" t="s">
        <v>18</v>
      </c>
      <c r="B111" s="14"/>
      <c r="C111" s="8" t="s">
        <v>162</v>
      </c>
      <c r="D111" s="37" t="s">
        <v>99</v>
      </c>
      <c r="E111" s="22">
        <v>250</v>
      </c>
      <c r="F111" s="20"/>
      <c r="G111" s="19"/>
      <c r="H111" s="20">
        <v>0.10259259259259258</v>
      </c>
      <c r="I111" s="22">
        <v>373</v>
      </c>
      <c r="N111" s="20">
        <v>0.11527777777777777</v>
      </c>
      <c r="O111" s="22">
        <v>466</v>
      </c>
      <c r="X111" s="19">
        <f>O111+I111+E111</f>
        <v>1089</v>
      </c>
      <c r="Y111" s="34" t="s">
        <v>21</v>
      </c>
      <c r="Z111" s="2"/>
    </row>
    <row r="112" spans="1:26" ht="9.75" customHeight="1">
      <c r="A112" s="14" t="s">
        <v>18</v>
      </c>
      <c r="B112" s="14"/>
      <c r="C112" s="8" t="s">
        <v>504</v>
      </c>
      <c r="D112" s="20"/>
      <c r="E112" s="19"/>
      <c r="F112" s="20"/>
      <c r="G112" s="19"/>
      <c r="T112" s="20">
        <v>0.08818287037037037</v>
      </c>
      <c r="U112" s="22">
        <v>474</v>
      </c>
      <c r="V112" s="23">
        <v>0.07582175925925926</v>
      </c>
      <c r="W112" s="22">
        <v>570</v>
      </c>
      <c r="X112" s="19">
        <f>474+570</f>
        <v>1044</v>
      </c>
      <c r="Y112" s="34" t="s">
        <v>594</v>
      </c>
      <c r="Z112" s="2"/>
    </row>
    <row r="113" spans="1:26" ht="9.75" customHeight="1">
      <c r="A113" s="14" t="s">
        <v>18</v>
      </c>
      <c r="B113" s="14"/>
      <c r="C113" s="8" t="s">
        <v>233</v>
      </c>
      <c r="D113" s="21"/>
      <c r="E113" s="19"/>
      <c r="F113" s="20"/>
      <c r="G113" s="19"/>
      <c r="H113" s="33" t="s">
        <v>99</v>
      </c>
      <c r="I113" s="22">
        <v>250</v>
      </c>
      <c r="J113" s="33" t="s">
        <v>99</v>
      </c>
      <c r="K113" s="22">
        <v>250</v>
      </c>
      <c r="L113" s="20">
        <v>0.11751157407407407</v>
      </c>
      <c r="M113" s="22">
        <v>501</v>
      </c>
      <c r="X113" s="19">
        <f>E113+G113+I113+K113+M113</f>
        <v>1001</v>
      </c>
      <c r="Y113" s="34" t="s">
        <v>31</v>
      </c>
      <c r="Z113" s="2"/>
    </row>
    <row r="114" spans="1:26" ht="9.75" customHeight="1">
      <c r="A114" s="14" t="s">
        <v>18</v>
      </c>
      <c r="B114" s="14"/>
      <c r="C114" s="8" t="s">
        <v>180</v>
      </c>
      <c r="D114" s="20"/>
      <c r="E114" s="19"/>
      <c r="F114" s="20"/>
      <c r="G114" s="19"/>
      <c r="N114" s="20">
        <v>0.09460648148148149</v>
      </c>
      <c r="O114" s="22">
        <v>568</v>
      </c>
      <c r="V114" s="23">
        <v>0.11215277777777777</v>
      </c>
      <c r="W114" s="22">
        <v>386</v>
      </c>
      <c r="X114" s="19">
        <f>568+W114</f>
        <v>954</v>
      </c>
      <c r="Y114" s="34" t="s">
        <v>404</v>
      </c>
      <c r="Z114" s="2"/>
    </row>
    <row r="115" spans="1:26" ht="9.75" customHeight="1">
      <c r="A115" s="14" t="s">
        <v>18</v>
      </c>
      <c r="B115" s="14"/>
      <c r="C115" s="8" t="s">
        <v>396</v>
      </c>
      <c r="D115" s="20"/>
      <c r="E115" s="19"/>
      <c r="F115" s="20"/>
      <c r="G115" s="19"/>
      <c r="H115" s="20"/>
      <c r="J115" s="20"/>
      <c r="N115" s="20">
        <v>0.07685185185185185</v>
      </c>
      <c r="O115" s="22">
        <v>699</v>
      </c>
      <c r="T115" s="33" t="s">
        <v>99</v>
      </c>
      <c r="U115" s="22">
        <v>250</v>
      </c>
      <c r="X115" s="19">
        <v>949</v>
      </c>
      <c r="Y115" s="34" t="s">
        <v>10</v>
      </c>
      <c r="Z115" s="2"/>
    </row>
    <row r="116" spans="1:26" ht="9.75" customHeight="1">
      <c r="A116" s="14" t="s">
        <v>18</v>
      </c>
      <c r="B116" s="14"/>
      <c r="C116" s="8" t="s">
        <v>589</v>
      </c>
      <c r="D116" s="36"/>
      <c r="E116" s="24"/>
      <c r="F116" s="36"/>
      <c r="G116" s="24"/>
      <c r="H116" s="28"/>
      <c r="I116" s="24"/>
      <c r="J116" s="28"/>
      <c r="K116" s="24"/>
      <c r="L116" s="36"/>
      <c r="M116" s="24"/>
      <c r="N116" s="36"/>
      <c r="O116" s="24"/>
      <c r="P116" s="28"/>
      <c r="Q116" s="24"/>
      <c r="R116" s="28"/>
      <c r="S116" s="24"/>
      <c r="T116" s="36"/>
      <c r="U116" s="24"/>
      <c r="V116" s="23">
        <v>0.0487037037037037</v>
      </c>
      <c r="W116" s="22">
        <v>888</v>
      </c>
      <c r="X116" s="19">
        <v>888</v>
      </c>
      <c r="Y116" s="34" t="s">
        <v>582</v>
      </c>
      <c r="Z116" s="2"/>
    </row>
    <row r="117" spans="1:26" ht="9.75" customHeight="1">
      <c r="A117" s="14" t="s">
        <v>18</v>
      </c>
      <c r="B117" s="14"/>
      <c r="C117" s="8" t="s">
        <v>34</v>
      </c>
      <c r="D117" s="21"/>
      <c r="E117" s="19"/>
      <c r="F117" s="20">
        <v>0.08712962962962963</v>
      </c>
      <c r="G117" s="22">
        <v>636</v>
      </c>
      <c r="J117" s="33" t="s">
        <v>99</v>
      </c>
      <c r="K117" s="22">
        <v>250</v>
      </c>
      <c r="X117" s="19">
        <f>E117+G117+I117+K117+M117</f>
        <v>886</v>
      </c>
      <c r="Y117" s="34"/>
      <c r="Z117" s="2"/>
    </row>
    <row r="118" spans="1:26" ht="9.75" customHeight="1">
      <c r="A118" s="14" t="s">
        <v>18</v>
      </c>
      <c r="B118" s="14"/>
      <c r="C118" s="8" t="s">
        <v>496</v>
      </c>
      <c r="D118" s="20"/>
      <c r="E118" s="19"/>
      <c r="F118" s="20"/>
      <c r="G118" s="19"/>
      <c r="T118" s="20">
        <v>0.06148148148148148</v>
      </c>
      <c r="U118" s="22">
        <v>880</v>
      </c>
      <c r="X118" s="19">
        <v>880</v>
      </c>
      <c r="Y118" s="34"/>
      <c r="Z118" s="2"/>
    </row>
    <row r="119" spans="1:26" ht="9.75" customHeight="1">
      <c r="A119" s="14" t="s">
        <v>18</v>
      </c>
      <c r="B119" s="14"/>
      <c r="C119" s="8" t="s">
        <v>146</v>
      </c>
      <c r="D119" s="20">
        <v>0.05949074074074074</v>
      </c>
      <c r="E119" s="22">
        <v>852</v>
      </c>
      <c r="F119" s="20"/>
      <c r="G119" s="19"/>
      <c r="X119" s="19">
        <f>E119+G119+I119+K119+M119</f>
        <v>852</v>
      </c>
      <c r="Y119" s="34" t="s">
        <v>21</v>
      </c>
      <c r="Z119" s="2"/>
    </row>
    <row r="120" spans="1:26" ht="9.75" customHeight="1">
      <c r="A120" s="14" t="s">
        <v>18</v>
      </c>
      <c r="B120" s="14"/>
      <c r="C120" s="8" t="s">
        <v>393</v>
      </c>
      <c r="D120" s="21"/>
      <c r="E120" s="19"/>
      <c r="F120" s="20"/>
      <c r="G120" s="19"/>
      <c r="J120" s="20"/>
      <c r="L120" s="20"/>
      <c r="N120" s="20">
        <v>0.06921296296296296</v>
      </c>
      <c r="O120" s="22">
        <v>776</v>
      </c>
      <c r="X120" s="19">
        <v>776</v>
      </c>
      <c r="Y120" s="34" t="s">
        <v>21</v>
      </c>
      <c r="Z120" s="2"/>
    </row>
    <row r="121" spans="1:26" ht="9.75" customHeight="1">
      <c r="A121" s="14" t="s">
        <v>18</v>
      </c>
      <c r="B121" s="14"/>
      <c r="C121" s="8" t="s">
        <v>85</v>
      </c>
      <c r="D121" s="33" t="s">
        <v>99</v>
      </c>
      <c r="E121" s="22">
        <v>250</v>
      </c>
      <c r="F121" s="20">
        <v>0.10891203703703704</v>
      </c>
      <c r="G121" s="22">
        <v>509</v>
      </c>
      <c r="X121" s="19">
        <f>E121+G121+I121+K121+M121</f>
        <v>759</v>
      </c>
      <c r="Y121" s="34"/>
      <c r="Z121" s="2"/>
    </row>
    <row r="122" spans="1:26" ht="9.75" customHeight="1">
      <c r="A122" s="14" t="s">
        <v>18</v>
      </c>
      <c r="B122" s="14"/>
      <c r="C122" s="8" t="s">
        <v>150</v>
      </c>
      <c r="D122" s="20">
        <v>0.06799768518518519</v>
      </c>
      <c r="E122" s="22">
        <v>746</v>
      </c>
      <c r="F122" s="20"/>
      <c r="G122" s="19"/>
      <c r="X122" s="19">
        <f>E122+G122+I122+K122+M122</f>
        <v>746</v>
      </c>
      <c r="Y122" s="34" t="s">
        <v>37</v>
      </c>
      <c r="Z122" s="2"/>
    </row>
    <row r="123" spans="1:26" ht="9.75" customHeight="1">
      <c r="A123" s="14" t="s">
        <v>18</v>
      </c>
      <c r="B123" s="14"/>
      <c r="C123" s="8" t="s">
        <v>57</v>
      </c>
      <c r="D123" s="21"/>
      <c r="E123" s="19"/>
      <c r="F123" s="20">
        <v>0.07483796296296297</v>
      </c>
      <c r="G123" s="22">
        <v>740</v>
      </c>
      <c r="X123" s="19">
        <f>E123+G123+I123+K123+M123</f>
        <v>740</v>
      </c>
      <c r="Y123" s="34"/>
      <c r="Z123" s="2"/>
    </row>
    <row r="124" spans="1:26" ht="9.75" customHeight="1">
      <c r="A124" s="14" t="s">
        <v>18</v>
      </c>
      <c r="B124" s="14"/>
      <c r="C124" s="8" t="s">
        <v>144</v>
      </c>
      <c r="D124" s="20" t="s">
        <v>145</v>
      </c>
      <c r="E124" s="22">
        <v>725</v>
      </c>
      <c r="F124" s="20"/>
      <c r="G124" s="19"/>
      <c r="X124" s="19">
        <f>E124+G124+I124+K124+M124</f>
        <v>725</v>
      </c>
      <c r="Y124" s="34"/>
      <c r="Z124" s="2"/>
    </row>
    <row r="125" spans="1:26" ht="9.75" customHeight="1">
      <c r="A125" s="14" t="s">
        <v>18</v>
      </c>
      <c r="B125" s="14"/>
      <c r="C125" s="8" t="s">
        <v>230</v>
      </c>
      <c r="D125" s="20"/>
      <c r="E125" s="19"/>
      <c r="F125" s="20"/>
      <c r="G125" s="19"/>
      <c r="H125" s="20">
        <v>0.05363425925925926</v>
      </c>
      <c r="I125" s="22">
        <v>714</v>
      </c>
      <c r="X125" s="19">
        <f>E125+G125+I125+K125+M125</f>
        <v>714</v>
      </c>
      <c r="Y125" s="34"/>
      <c r="Z125" s="2"/>
    </row>
    <row r="126" spans="1:26" ht="9.75" customHeight="1">
      <c r="A126" s="14" t="s">
        <v>18</v>
      </c>
      <c r="B126" s="14"/>
      <c r="C126" s="8" t="s">
        <v>282</v>
      </c>
      <c r="D126" s="20"/>
      <c r="E126" s="19"/>
      <c r="F126" s="20"/>
      <c r="G126" s="19"/>
      <c r="J126" s="20">
        <v>0.07378472222222222</v>
      </c>
      <c r="K126" s="22">
        <v>664</v>
      </c>
      <c r="X126" s="19">
        <f>E126+G126+I126+K126+M126</f>
        <v>664</v>
      </c>
      <c r="Y126" s="34"/>
      <c r="Z126" s="2"/>
    </row>
    <row r="127" spans="1:26" ht="9.75" customHeight="1">
      <c r="A127" s="14" t="s">
        <v>18</v>
      </c>
      <c r="B127" s="14"/>
      <c r="C127" s="8" t="s">
        <v>386</v>
      </c>
      <c r="D127" s="20"/>
      <c r="E127" s="19"/>
      <c r="F127" s="20"/>
      <c r="G127" s="19"/>
      <c r="H127" s="20"/>
      <c r="J127" s="20"/>
      <c r="L127" s="20"/>
      <c r="N127" s="20"/>
      <c r="T127" s="20">
        <v>0.06458333333333334</v>
      </c>
      <c r="U127" s="22">
        <v>647</v>
      </c>
      <c r="X127" s="19">
        <v>647</v>
      </c>
      <c r="Y127" s="34"/>
      <c r="Z127" s="2"/>
    </row>
    <row r="128" spans="1:26" ht="9.75" customHeight="1">
      <c r="A128" s="14" t="s">
        <v>18</v>
      </c>
      <c r="B128" s="14"/>
      <c r="C128" s="8" t="s">
        <v>400</v>
      </c>
      <c r="D128" s="21"/>
      <c r="E128" s="19"/>
      <c r="F128" s="20"/>
      <c r="G128" s="19"/>
      <c r="J128" s="20"/>
      <c r="L128" s="20"/>
      <c r="N128" s="20">
        <v>0.0849537037037037</v>
      </c>
      <c r="O128" s="22">
        <v>632</v>
      </c>
      <c r="X128" s="19">
        <v>632</v>
      </c>
      <c r="Y128" s="34" t="s">
        <v>10</v>
      </c>
      <c r="Z128" s="2"/>
    </row>
    <row r="129" spans="1:26" ht="9.75" customHeight="1">
      <c r="A129" s="14" t="s">
        <v>18</v>
      </c>
      <c r="B129" s="14"/>
      <c r="C129" s="8" t="s">
        <v>283</v>
      </c>
      <c r="D129" s="21"/>
      <c r="E129" s="19"/>
      <c r="F129" s="20"/>
      <c r="G129" s="19"/>
      <c r="J129" s="20">
        <v>0.0775462962962963</v>
      </c>
      <c r="K129" s="22">
        <v>631</v>
      </c>
      <c r="X129" s="19">
        <f>E129+G129+I129+K129+M129</f>
        <v>631</v>
      </c>
      <c r="Y129" s="34"/>
      <c r="Z129" s="2"/>
    </row>
    <row r="130" spans="1:26" ht="9.75" customHeight="1">
      <c r="A130" s="14" t="s">
        <v>18</v>
      </c>
      <c r="B130" s="14"/>
      <c r="C130" s="8" t="s">
        <v>93</v>
      </c>
      <c r="D130" s="21"/>
      <c r="E130" s="19"/>
      <c r="F130" s="20">
        <v>0.08851851851851851</v>
      </c>
      <c r="G130" s="22">
        <v>626</v>
      </c>
      <c r="X130" s="19">
        <f>E130+G130+I130+K130+M130</f>
        <v>626</v>
      </c>
      <c r="Y130" s="34"/>
      <c r="Z130" s="2"/>
    </row>
    <row r="131" spans="1:26" ht="9.75" customHeight="1">
      <c r="A131" s="14" t="s">
        <v>18</v>
      </c>
      <c r="B131" s="14"/>
      <c r="C131" s="8" t="s">
        <v>403</v>
      </c>
      <c r="D131" s="21"/>
      <c r="E131" s="19"/>
      <c r="F131" s="20"/>
      <c r="G131" s="19"/>
      <c r="N131" s="20">
        <v>0.08721064814814815</v>
      </c>
      <c r="O131" s="22">
        <v>616</v>
      </c>
      <c r="X131" s="19">
        <v>616</v>
      </c>
      <c r="Y131" s="34"/>
      <c r="Z131" s="2"/>
    </row>
    <row r="132" spans="1:26" ht="9.75" customHeight="1">
      <c r="A132" s="14" t="s">
        <v>18</v>
      </c>
      <c r="B132" s="14"/>
      <c r="C132" s="8" t="s">
        <v>148</v>
      </c>
      <c r="D132" s="20">
        <v>0.08287037037037037</v>
      </c>
      <c r="E132" s="22">
        <v>612</v>
      </c>
      <c r="F132" s="20"/>
      <c r="G132" s="19"/>
      <c r="X132" s="19">
        <f>E132+G132+I132+K132+M132</f>
        <v>612</v>
      </c>
      <c r="Y132" s="34"/>
      <c r="Z132" s="2"/>
    </row>
    <row r="133" spans="1:26" ht="9.75" customHeight="1">
      <c r="A133" s="14" t="s">
        <v>18</v>
      </c>
      <c r="B133" s="14"/>
      <c r="C133" s="8" t="s">
        <v>590</v>
      </c>
      <c r="D133" s="28"/>
      <c r="E133" s="24"/>
      <c r="F133" s="36"/>
      <c r="G133" s="24"/>
      <c r="H133" s="36"/>
      <c r="I133" s="24"/>
      <c r="J133" s="36"/>
      <c r="K133" s="24"/>
      <c r="L133" s="28"/>
      <c r="M133" s="24"/>
      <c r="N133" s="36"/>
      <c r="O133" s="24"/>
      <c r="P133" s="36"/>
      <c r="Q133" s="24"/>
      <c r="R133" s="36"/>
      <c r="S133" s="24"/>
      <c r="T133" s="36"/>
      <c r="U133" s="24"/>
      <c r="V133" s="23">
        <v>0.0724537037037037</v>
      </c>
      <c r="W133" s="22">
        <v>597</v>
      </c>
      <c r="X133" s="24">
        <v>597</v>
      </c>
      <c r="Y133" s="34" t="s">
        <v>591</v>
      </c>
      <c r="Z133" s="2"/>
    </row>
    <row r="134" spans="1:26" ht="9.75" customHeight="1">
      <c r="A134" s="14" t="s">
        <v>18</v>
      </c>
      <c r="B134" s="14"/>
      <c r="C134" s="8" t="s">
        <v>323</v>
      </c>
      <c r="D134" s="20"/>
      <c r="E134" s="19"/>
      <c r="F134" s="20"/>
      <c r="G134" s="19"/>
      <c r="H134" s="20"/>
      <c r="J134" s="20"/>
      <c r="L134" s="20">
        <v>0.10253472222222222</v>
      </c>
      <c r="M134" s="22">
        <v>574</v>
      </c>
      <c r="N134" s="20">
        <v>0.07708333333333334</v>
      </c>
      <c r="O134" s="22">
        <v>697</v>
      </c>
      <c r="T134" s="20">
        <v>0.05196759259259259</v>
      </c>
      <c r="U134" s="22">
        <v>804</v>
      </c>
      <c r="X134" s="19">
        <f>E134+G134+I134+K134+M134</f>
        <v>574</v>
      </c>
      <c r="Y134" s="34" t="s">
        <v>21</v>
      </c>
      <c r="Z134" s="2"/>
    </row>
    <row r="135" spans="1:26" ht="9.75" customHeight="1">
      <c r="A135" s="14" t="s">
        <v>18</v>
      </c>
      <c r="B135" s="14"/>
      <c r="C135" s="8" t="s">
        <v>592</v>
      </c>
      <c r="D135" s="36"/>
      <c r="E135" s="24"/>
      <c r="F135" s="36"/>
      <c r="G135" s="24"/>
      <c r="H135" s="28"/>
      <c r="I135" s="24"/>
      <c r="J135" s="28"/>
      <c r="K135" s="24"/>
      <c r="L135" s="28"/>
      <c r="M135" s="24"/>
      <c r="N135" s="28"/>
      <c r="O135" s="24"/>
      <c r="P135" s="28"/>
      <c r="Q135" s="24"/>
      <c r="R135" s="28"/>
      <c r="S135" s="24"/>
      <c r="T135" s="28"/>
      <c r="U135" s="24"/>
      <c r="V135" s="23">
        <v>0.07547453703703703</v>
      </c>
      <c r="W135" s="22">
        <v>573</v>
      </c>
      <c r="X135" s="19">
        <v>573</v>
      </c>
      <c r="Y135" s="34" t="s">
        <v>593</v>
      </c>
      <c r="Z135" s="2"/>
    </row>
    <row r="136" spans="1:26" ht="9.75" customHeight="1">
      <c r="A136" s="14" t="s">
        <v>18</v>
      </c>
      <c r="B136" s="14"/>
      <c r="C136" s="8" t="s">
        <v>324</v>
      </c>
      <c r="D136" s="21"/>
      <c r="E136" s="19"/>
      <c r="F136" s="20"/>
      <c r="G136" s="19"/>
      <c r="L136" s="20">
        <v>0.10277777777777779</v>
      </c>
      <c r="M136" s="22">
        <v>573</v>
      </c>
      <c r="X136" s="19">
        <f>E136+G136+I136+K136+M136</f>
        <v>573</v>
      </c>
      <c r="Y136" s="34"/>
      <c r="Z136" s="2"/>
    </row>
    <row r="137" spans="1:26" ht="9.75" customHeight="1">
      <c r="A137" s="14" t="s">
        <v>18</v>
      </c>
      <c r="B137" s="14"/>
      <c r="C137" s="8" t="s">
        <v>326</v>
      </c>
      <c r="D137" s="21"/>
      <c r="E137" s="19"/>
      <c r="F137" s="20"/>
      <c r="G137" s="19"/>
      <c r="J137" s="20"/>
      <c r="L137" s="20">
        <v>0.10395833333333333</v>
      </c>
      <c r="M137" s="22">
        <v>566</v>
      </c>
      <c r="X137" s="19">
        <f>E137+G137+I137+K137+M137</f>
        <v>566</v>
      </c>
      <c r="Y137" s="34"/>
      <c r="Z137" s="2"/>
    </row>
    <row r="138" spans="1:26" ht="9.75" customHeight="1">
      <c r="A138" s="14" t="s">
        <v>18</v>
      </c>
      <c r="B138" s="14"/>
      <c r="C138" s="8" t="s">
        <v>498</v>
      </c>
      <c r="D138" s="20"/>
      <c r="E138" s="19"/>
      <c r="F138" s="20"/>
      <c r="G138" s="19"/>
      <c r="T138" s="20">
        <v>0.07428240740740741</v>
      </c>
      <c r="U138" s="22">
        <v>562</v>
      </c>
      <c r="X138" s="19">
        <v>562</v>
      </c>
      <c r="Y138" s="34"/>
      <c r="Z138" s="2"/>
    </row>
    <row r="139" spans="1:26" ht="9.75" customHeight="1">
      <c r="A139" s="14" t="s">
        <v>18</v>
      </c>
      <c r="B139" s="14"/>
      <c r="C139" s="8" t="s">
        <v>231</v>
      </c>
      <c r="D139" s="21"/>
      <c r="E139" s="19"/>
      <c r="F139" s="20"/>
      <c r="G139" s="19"/>
      <c r="H139" s="20">
        <v>0.06819444444444445</v>
      </c>
      <c r="I139" s="22">
        <v>562</v>
      </c>
      <c r="X139" s="19">
        <f>E139+G139+I139+K139+M139</f>
        <v>562</v>
      </c>
      <c r="Y139" s="34"/>
      <c r="Z139" s="2"/>
    </row>
    <row r="140" spans="1:26" ht="9.75" customHeight="1">
      <c r="A140" s="14" t="s">
        <v>18</v>
      </c>
      <c r="B140" s="14"/>
      <c r="C140" s="8" t="s">
        <v>410</v>
      </c>
      <c r="D140" s="20"/>
      <c r="E140" s="19"/>
      <c r="F140" s="20"/>
      <c r="G140" s="19"/>
      <c r="N140" s="33" t="s">
        <v>99</v>
      </c>
      <c r="O140" s="22">
        <v>250</v>
      </c>
      <c r="T140" s="20">
        <v>0.1375</v>
      </c>
      <c r="U140" s="22">
        <v>304</v>
      </c>
      <c r="X140" s="19">
        <v>554</v>
      </c>
      <c r="Y140" s="34" t="s">
        <v>387</v>
      </c>
      <c r="Z140" s="2"/>
    </row>
    <row r="141" spans="1:26" ht="9.75" customHeight="1">
      <c r="A141" s="14" t="s">
        <v>18</v>
      </c>
      <c r="B141" s="14"/>
      <c r="C141" s="8" t="s">
        <v>499</v>
      </c>
      <c r="D141" s="20"/>
      <c r="E141" s="19"/>
      <c r="F141" s="20"/>
      <c r="G141" s="19"/>
      <c r="T141" s="20">
        <v>0.0756712962962963</v>
      </c>
      <c r="U141" s="22">
        <v>552</v>
      </c>
      <c r="X141" s="19">
        <v>552</v>
      </c>
      <c r="Y141" s="34"/>
      <c r="Z141" s="2"/>
    </row>
    <row r="142" spans="1:26" ht="9.75" customHeight="1">
      <c r="A142" s="14" t="s">
        <v>18</v>
      </c>
      <c r="B142" s="14"/>
      <c r="C142" s="8" t="s">
        <v>140</v>
      </c>
      <c r="D142" s="20">
        <v>0.0934375</v>
      </c>
      <c r="E142" s="22">
        <v>543</v>
      </c>
      <c r="F142" s="20"/>
      <c r="G142" s="19"/>
      <c r="X142" s="19">
        <f>E142+G142+I142+K142+M142</f>
        <v>543</v>
      </c>
      <c r="Y142" s="34"/>
      <c r="Z142" s="2"/>
    </row>
    <row r="143" spans="1:26" ht="9.75" customHeight="1">
      <c r="A143" s="14" t="s">
        <v>18</v>
      </c>
      <c r="B143" s="14"/>
      <c r="C143" s="8" t="s">
        <v>405</v>
      </c>
      <c r="D143" s="20"/>
      <c r="E143" s="19"/>
      <c r="F143" s="20"/>
      <c r="G143" s="19"/>
      <c r="H143" s="20"/>
      <c r="J143" s="20"/>
      <c r="L143" s="20"/>
      <c r="N143" s="20">
        <v>0.09918981481481481</v>
      </c>
      <c r="O143" s="22">
        <v>541</v>
      </c>
      <c r="X143" s="19">
        <v>541</v>
      </c>
      <c r="Y143" s="34"/>
      <c r="Z143" s="2"/>
    </row>
    <row r="144" spans="1:26" ht="9.75" customHeight="1">
      <c r="A144" s="14" t="s">
        <v>18</v>
      </c>
      <c r="B144" s="14"/>
      <c r="C144" s="8" t="s">
        <v>406</v>
      </c>
      <c r="D144" s="20"/>
      <c r="E144" s="19"/>
      <c r="F144" s="20"/>
      <c r="G144" s="19"/>
      <c r="N144" s="20">
        <v>0.10034722222222221</v>
      </c>
      <c r="O144" s="22">
        <v>535</v>
      </c>
      <c r="X144" s="19">
        <v>535</v>
      </c>
      <c r="Y144" s="34" t="s">
        <v>21</v>
      </c>
      <c r="Z144" s="2"/>
    </row>
    <row r="145" spans="1:26" ht="9.75" customHeight="1">
      <c r="A145" s="14" t="s">
        <v>18</v>
      </c>
      <c r="B145" s="14"/>
      <c r="C145" s="8" t="s">
        <v>502</v>
      </c>
      <c r="D145" s="20"/>
      <c r="E145" s="19"/>
      <c r="F145" s="20"/>
      <c r="G145" s="19"/>
      <c r="T145" s="20">
        <v>0.08133101851851852</v>
      </c>
      <c r="U145" s="22">
        <v>514</v>
      </c>
      <c r="X145" s="19">
        <v>514</v>
      </c>
      <c r="Y145" s="34"/>
      <c r="Z145" s="2"/>
    </row>
    <row r="146" spans="1:26" ht="9.75" customHeight="1">
      <c r="A146" s="14" t="s">
        <v>18</v>
      </c>
      <c r="B146" s="14"/>
      <c r="C146" s="8" t="s">
        <v>106</v>
      </c>
      <c r="D146" s="21"/>
      <c r="E146" s="19"/>
      <c r="F146" s="20">
        <v>0.10891203703703704</v>
      </c>
      <c r="G146" s="22">
        <v>509</v>
      </c>
      <c r="X146" s="19">
        <f>E146+G146+I146+K146+M146</f>
        <v>509</v>
      </c>
      <c r="Y146" s="34"/>
      <c r="Z146" s="2"/>
    </row>
    <row r="147" spans="1:26" ht="9.75" customHeight="1">
      <c r="A147" s="14" t="s">
        <v>18</v>
      </c>
      <c r="B147" s="14"/>
      <c r="C147" s="8" t="s">
        <v>232</v>
      </c>
      <c r="D147" s="21"/>
      <c r="E147" s="19"/>
      <c r="F147" s="20"/>
      <c r="G147" s="19"/>
      <c r="H147" s="20">
        <v>0.07621527777777777</v>
      </c>
      <c r="I147" s="22">
        <v>503</v>
      </c>
      <c r="X147" s="19">
        <f>E147+G147+I147+K147+M147</f>
        <v>503</v>
      </c>
      <c r="Y147" s="34"/>
      <c r="Z147" s="2"/>
    </row>
    <row r="148" spans="1:26" ht="9.75" customHeight="1">
      <c r="A148" s="14" t="s">
        <v>18</v>
      </c>
      <c r="B148" s="14"/>
      <c r="C148" s="8" t="s">
        <v>143</v>
      </c>
      <c r="D148" s="20">
        <v>0.10122685185185186</v>
      </c>
      <c r="E148" s="22">
        <v>501</v>
      </c>
      <c r="F148" s="20"/>
      <c r="G148" s="19"/>
      <c r="X148" s="19">
        <f>E148+G148+I148+K148+M148</f>
        <v>501</v>
      </c>
      <c r="Y148" s="34"/>
      <c r="Z148" s="2"/>
    </row>
    <row r="149" spans="1:26" ht="9.75" customHeight="1">
      <c r="A149" s="14" t="s">
        <v>18</v>
      </c>
      <c r="B149" s="14"/>
      <c r="C149" s="8" t="s">
        <v>549</v>
      </c>
      <c r="D149" s="21"/>
      <c r="E149" s="19"/>
      <c r="F149" s="20"/>
      <c r="G149" s="19"/>
      <c r="J149" s="20"/>
      <c r="O149" s="24"/>
      <c r="P149" s="37" t="s">
        <v>355</v>
      </c>
      <c r="Q149" s="25">
        <v>250</v>
      </c>
      <c r="T149" s="20"/>
      <c r="V149" s="38" t="s">
        <v>99</v>
      </c>
      <c r="W149" s="22">
        <v>250</v>
      </c>
      <c r="X149" s="19">
        <v>500</v>
      </c>
      <c r="Y149" s="34" t="s">
        <v>31</v>
      </c>
      <c r="Z149" s="2"/>
    </row>
    <row r="150" spans="1:26" ht="9.75" customHeight="1">
      <c r="A150" s="14" t="s">
        <v>18</v>
      </c>
      <c r="B150" s="14"/>
      <c r="C150" s="8" t="s">
        <v>407</v>
      </c>
      <c r="D150" s="21"/>
      <c r="E150" s="19"/>
      <c r="F150" s="20"/>
      <c r="G150" s="19"/>
      <c r="N150" s="20">
        <v>0.1076388888888889</v>
      </c>
      <c r="O150" s="22">
        <v>499</v>
      </c>
      <c r="X150" s="19">
        <v>499</v>
      </c>
      <c r="Y150" s="34" t="s">
        <v>408</v>
      </c>
      <c r="Z150" s="2"/>
    </row>
    <row r="151" spans="1:26" ht="9.75" customHeight="1">
      <c r="A151" s="14" t="s">
        <v>18</v>
      </c>
      <c r="B151" s="14"/>
      <c r="C151" s="8" t="s">
        <v>595</v>
      </c>
      <c r="D151" s="36"/>
      <c r="E151" s="24"/>
      <c r="F151" s="36"/>
      <c r="G151" s="24"/>
      <c r="H151" s="28"/>
      <c r="I151" s="24"/>
      <c r="J151" s="36"/>
      <c r="K151" s="24"/>
      <c r="L151" s="36"/>
      <c r="M151" s="24"/>
      <c r="N151" s="36"/>
      <c r="O151" s="24"/>
      <c r="P151" s="36"/>
      <c r="Q151" s="24"/>
      <c r="R151" s="28"/>
      <c r="S151" s="24"/>
      <c r="T151" s="28"/>
      <c r="U151" s="24"/>
      <c r="V151" s="23">
        <v>0.08724537037037038</v>
      </c>
      <c r="W151" s="22">
        <v>496</v>
      </c>
      <c r="X151" s="19">
        <v>497</v>
      </c>
      <c r="Y151" s="34" t="s">
        <v>596</v>
      </c>
      <c r="Z151" s="2"/>
    </row>
    <row r="152" spans="1:26" ht="9.75" customHeight="1">
      <c r="A152" s="14" t="s">
        <v>18</v>
      </c>
      <c r="B152" s="14"/>
      <c r="C152" s="8" t="s">
        <v>503</v>
      </c>
      <c r="D152" s="20"/>
      <c r="E152" s="19"/>
      <c r="F152" s="20"/>
      <c r="G152" s="19"/>
      <c r="T152" s="20">
        <v>0.08410879629629629</v>
      </c>
      <c r="U152" s="22">
        <v>497</v>
      </c>
      <c r="X152" s="19">
        <v>497</v>
      </c>
      <c r="Y152" s="34"/>
      <c r="Z152" s="2"/>
    </row>
    <row r="153" spans="1:26" ht="9.75" customHeight="1">
      <c r="A153" s="14" t="s">
        <v>18</v>
      </c>
      <c r="B153" s="14"/>
      <c r="C153" s="8" t="s">
        <v>409</v>
      </c>
      <c r="D153" s="20"/>
      <c r="E153" s="19"/>
      <c r="F153" s="20"/>
      <c r="G153" s="19"/>
      <c r="J153" s="20"/>
      <c r="N153" s="20">
        <v>0.11041666666666666</v>
      </c>
      <c r="O153" s="22">
        <v>486</v>
      </c>
      <c r="X153" s="19">
        <v>486</v>
      </c>
      <c r="Y153" s="34" t="s">
        <v>408</v>
      </c>
      <c r="Z153" s="2"/>
    </row>
    <row r="154" spans="1:26" ht="9.75" customHeight="1">
      <c r="A154" s="14" t="s">
        <v>18</v>
      </c>
      <c r="B154" s="14"/>
      <c r="C154" s="8" t="s">
        <v>179</v>
      </c>
      <c r="D154" s="21"/>
      <c r="E154" s="19"/>
      <c r="F154" s="20"/>
      <c r="G154" s="19"/>
      <c r="J154" s="20">
        <v>0.10486111111111111</v>
      </c>
      <c r="K154" s="22">
        <v>467</v>
      </c>
      <c r="X154" s="19">
        <f>E154+G154+I154+K154+M154</f>
        <v>467</v>
      </c>
      <c r="Y154" s="34" t="s">
        <v>160</v>
      </c>
      <c r="Z154" s="2"/>
    </row>
    <row r="155" spans="1:26" ht="9.75" customHeight="1">
      <c r="A155" s="14" t="s">
        <v>18</v>
      </c>
      <c r="B155" s="14"/>
      <c r="C155" s="8" t="s">
        <v>254</v>
      </c>
      <c r="D155" s="20"/>
      <c r="E155" s="19"/>
      <c r="F155" s="20"/>
      <c r="G155" s="19"/>
      <c r="J155" s="20">
        <v>0.10844907407407407</v>
      </c>
      <c r="K155" s="22">
        <v>451</v>
      </c>
      <c r="X155" s="19">
        <f>E155+G155+I155+K155+M155</f>
        <v>451</v>
      </c>
      <c r="Y155" s="34"/>
      <c r="Z155" s="2"/>
    </row>
    <row r="156" spans="1:26" ht="9.75" customHeight="1">
      <c r="A156" s="14" t="s">
        <v>18</v>
      </c>
      <c r="B156" s="14"/>
      <c r="C156" s="8" t="s">
        <v>56</v>
      </c>
      <c r="D156" s="21"/>
      <c r="E156" s="19"/>
      <c r="F156" s="20">
        <v>0.12567129629629628</v>
      </c>
      <c r="G156" s="22">
        <v>441</v>
      </c>
      <c r="X156" s="19">
        <f>E156+G156+I156+K156+M156</f>
        <v>441</v>
      </c>
      <c r="Y156" s="34"/>
      <c r="Z156" s="2"/>
    </row>
    <row r="157" spans="1:26" ht="9.75" customHeight="1">
      <c r="A157" s="14" t="s">
        <v>18</v>
      </c>
      <c r="B157" s="14"/>
      <c r="C157" s="8" t="s">
        <v>284</v>
      </c>
      <c r="D157" s="21"/>
      <c r="E157" s="19"/>
      <c r="F157" s="20"/>
      <c r="G157" s="19"/>
      <c r="J157" s="20">
        <v>0.11527777777777777</v>
      </c>
      <c r="K157" s="22">
        <v>425</v>
      </c>
      <c r="X157" s="19">
        <f>E157+G157+I157+K157+M157</f>
        <v>425</v>
      </c>
      <c r="Y157" s="34"/>
      <c r="Z157" s="2"/>
    </row>
    <row r="158" spans="1:26" ht="9.75" customHeight="1">
      <c r="A158" s="14" t="s">
        <v>18</v>
      </c>
      <c r="B158" s="14"/>
      <c r="C158" s="8" t="s">
        <v>136</v>
      </c>
      <c r="D158" s="21"/>
      <c r="E158" s="19"/>
      <c r="F158" s="20"/>
      <c r="G158" s="19"/>
      <c r="J158" s="20">
        <v>0.1189236111111111</v>
      </c>
      <c r="K158" s="22">
        <v>412</v>
      </c>
      <c r="X158" s="19">
        <f>E158+G158+I158+K158+M158</f>
        <v>412</v>
      </c>
      <c r="Y158" s="34" t="s">
        <v>31</v>
      </c>
      <c r="Z158" s="2"/>
    </row>
    <row r="159" spans="1:26" ht="9.75" customHeight="1">
      <c r="A159" s="14" t="s">
        <v>18</v>
      </c>
      <c r="B159" s="14"/>
      <c r="C159" s="8" t="s">
        <v>597</v>
      </c>
      <c r="D159" s="20"/>
      <c r="E159" s="19"/>
      <c r="F159" s="20"/>
      <c r="G159" s="19"/>
      <c r="V159" s="23">
        <v>0.10945601851851851</v>
      </c>
      <c r="W159" s="22">
        <v>395</v>
      </c>
      <c r="X159" s="19">
        <v>395</v>
      </c>
      <c r="Y159" s="34"/>
      <c r="Z159" s="2"/>
    </row>
    <row r="160" spans="1:26" ht="9.75" customHeight="1">
      <c r="A160" s="14" t="s">
        <v>18</v>
      </c>
      <c r="B160" s="14"/>
      <c r="C160" s="8" t="s">
        <v>228</v>
      </c>
      <c r="D160" s="21"/>
      <c r="E160" s="19"/>
      <c r="F160" s="20"/>
      <c r="G160" s="19"/>
      <c r="T160" s="20">
        <v>0.1111111111111111</v>
      </c>
      <c r="U160" s="22">
        <v>376</v>
      </c>
      <c r="X160" s="19">
        <v>376</v>
      </c>
      <c r="Y160" s="34"/>
      <c r="Z160" s="2"/>
    </row>
    <row r="161" spans="1:26" ht="9.75" customHeight="1">
      <c r="A161" s="14" t="s">
        <v>18</v>
      </c>
      <c r="B161" s="14"/>
      <c r="C161" s="8" t="s">
        <v>506</v>
      </c>
      <c r="D161" s="21"/>
      <c r="E161" s="19"/>
      <c r="F161" s="20"/>
      <c r="G161" s="19"/>
      <c r="J161" s="20"/>
      <c r="T161" s="20">
        <v>0.1125</v>
      </c>
      <c r="U161" s="22">
        <v>371</v>
      </c>
      <c r="X161" s="19">
        <v>371</v>
      </c>
      <c r="Y161" s="34"/>
      <c r="Z161" s="2"/>
    </row>
    <row r="162" spans="1:26" ht="9.75" customHeight="1">
      <c r="A162" s="14" t="s">
        <v>18</v>
      </c>
      <c r="B162" s="14"/>
      <c r="C162" s="8" t="s">
        <v>507</v>
      </c>
      <c r="D162" s="21"/>
      <c r="E162" s="19"/>
      <c r="F162" s="20"/>
      <c r="G162" s="19"/>
      <c r="T162" s="20">
        <v>0.11666666666666665</v>
      </c>
      <c r="U162" s="22">
        <v>358</v>
      </c>
      <c r="X162" s="19">
        <v>358</v>
      </c>
      <c r="Y162" s="34"/>
      <c r="Z162" s="2"/>
    </row>
    <row r="163" spans="1:26" ht="9.75" customHeight="1">
      <c r="A163" s="14" t="s">
        <v>18</v>
      </c>
      <c r="B163" s="14"/>
      <c r="C163" s="8" t="s">
        <v>413</v>
      </c>
      <c r="D163" s="20"/>
      <c r="E163" s="19"/>
      <c r="F163" s="20"/>
      <c r="G163" s="19"/>
      <c r="H163" s="20"/>
      <c r="J163" s="20"/>
      <c r="L163" s="20"/>
      <c r="N163" s="37" t="s">
        <v>99</v>
      </c>
      <c r="O163" s="22">
        <v>250</v>
      </c>
      <c r="X163" s="19">
        <v>250</v>
      </c>
      <c r="Y163" s="34" t="s">
        <v>387</v>
      </c>
      <c r="Z163" s="2"/>
    </row>
    <row r="164" spans="1:26" ht="9.75" customHeight="1">
      <c r="A164" s="14" t="s">
        <v>18</v>
      </c>
      <c r="B164" s="14"/>
      <c r="C164" s="8" t="s">
        <v>411</v>
      </c>
      <c r="D164" s="20"/>
      <c r="E164" s="19"/>
      <c r="F164" s="20"/>
      <c r="G164" s="19"/>
      <c r="H164" s="20"/>
      <c r="J164" s="20"/>
      <c r="L164" s="20"/>
      <c r="N164" s="37" t="s">
        <v>99</v>
      </c>
      <c r="O164" s="22">
        <v>250</v>
      </c>
      <c r="X164" s="19">
        <v>250</v>
      </c>
      <c r="Y164" s="34"/>
      <c r="Z164" s="2"/>
    </row>
    <row r="165" spans="1:26" ht="9.75" customHeight="1">
      <c r="A165" s="14" t="s">
        <v>18</v>
      </c>
      <c r="B165" s="14"/>
      <c r="C165" s="8" t="s">
        <v>412</v>
      </c>
      <c r="D165" s="21"/>
      <c r="E165" s="19"/>
      <c r="F165" s="20"/>
      <c r="G165" s="19"/>
      <c r="N165" s="33" t="s">
        <v>99</v>
      </c>
      <c r="O165" s="22">
        <v>250</v>
      </c>
      <c r="X165" s="19">
        <v>250</v>
      </c>
      <c r="Y165" s="34" t="s">
        <v>387</v>
      </c>
      <c r="Z165" s="2"/>
    </row>
    <row r="166" spans="1:26" ht="9.75" customHeight="1">
      <c r="A166" s="14" t="s">
        <v>18</v>
      </c>
      <c r="B166" s="14"/>
      <c r="C166" s="8" t="s">
        <v>286</v>
      </c>
      <c r="D166" s="20"/>
      <c r="E166" s="19"/>
      <c r="F166" s="20"/>
      <c r="G166" s="19"/>
      <c r="J166" s="33" t="s">
        <v>99</v>
      </c>
      <c r="K166" s="22">
        <v>250</v>
      </c>
      <c r="X166" s="19">
        <f>E166+G166+I166+K166+M166</f>
        <v>250</v>
      </c>
      <c r="Y166" s="34"/>
      <c r="Z166" s="2"/>
    </row>
    <row r="167" spans="1:26" ht="9.75" customHeight="1">
      <c r="A167" s="14" t="s">
        <v>18</v>
      </c>
      <c r="B167" s="14"/>
      <c r="C167" s="8" t="s">
        <v>236</v>
      </c>
      <c r="D167" s="20"/>
      <c r="E167" s="19"/>
      <c r="F167" s="20"/>
      <c r="G167" s="19"/>
      <c r="H167" s="37" t="s">
        <v>99</v>
      </c>
      <c r="I167" s="22">
        <v>250</v>
      </c>
      <c r="X167" s="19">
        <f>E167+G167+I167+K167+M167</f>
        <v>250</v>
      </c>
      <c r="Y167" s="34"/>
      <c r="Z167" s="2"/>
    </row>
    <row r="168" spans="1:26" ht="9.75" customHeight="1">
      <c r="A168" s="14" t="s">
        <v>18</v>
      </c>
      <c r="B168" s="14"/>
      <c r="C168" s="8" t="s">
        <v>235</v>
      </c>
      <c r="D168" s="20"/>
      <c r="E168" s="19"/>
      <c r="F168" s="20"/>
      <c r="G168" s="19"/>
      <c r="H168" s="33" t="s">
        <v>99</v>
      </c>
      <c r="I168" s="22">
        <v>250</v>
      </c>
      <c r="X168" s="19">
        <f>E168+G168+I168+K168+M168</f>
        <v>250</v>
      </c>
      <c r="Y168" s="34"/>
      <c r="Z168" s="2"/>
    </row>
    <row r="169" spans="1:26" ht="9.75" customHeight="1">
      <c r="A169" s="14" t="s">
        <v>18</v>
      </c>
      <c r="B169" s="14"/>
      <c r="C169" s="8" t="s">
        <v>234</v>
      </c>
      <c r="D169" s="20"/>
      <c r="E169" s="19"/>
      <c r="F169" s="20"/>
      <c r="G169" s="19"/>
      <c r="H169" s="33" t="s">
        <v>99</v>
      </c>
      <c r="I169" s="22">
        <v>250</v>
      </c>
      <c r="X169" s="19">
        <f>E169+G169+I169+K169+M169</f>
        <v>250</v>
      </c>
      <c r="Y169" s="34"/>
      <c r="Z169" s="2"/>
    </row>
    <row r="170" spans="1:26" ht="9.75" customHeight="1">
      <c r="A170" s="14" t="s">
        <v>18</v>
      </c>
      <c r="B170" s="14"/>
      <c r="C170" s="8" t="s">
        <v>141</v>
      </c>
      <c r="D170" s="33" t="s">
        <v>99</v>
      </c>
      <c r="E170" s="22">
        <v>250</v>
      </c>
      <c r="F170" s="20"/>
      <c r="G170" s="19"/>
      <c r="X170" s="19">
        <f>E170+G170+I170+K170+M170</f>
        <v>250</v>
      </c>
      <c r="Y170" s="34"/>
      <c r="Z170" s="2"/>
    </row>
    <row r="171" spans="1:26" ht="9.75" customHeight="1">
      <c r="A171" s="14" t="s">
        <v>18</v>
      </c>
      <c r="B171" s="14"/>
      <c r="C171" s="8" t="s">
        <v>142</v>
      </c>
      <c r="D171" s="33" t="s">
        <v>99</v>
      </c>
      <c r="E171" s="22">
        <v>250</v>
      </c>
      <c r="F171" s="20"/>
      <c r="G171" s="19"/>
      <c r="X171" s="19">
        <f>E171+G171+I171+K171+M171</f>
        <v>250</v>
      </c>
      <c r="Y171" s="34"/>
      <c r="Z171" s="2"/>
    </row>
    <row r="172" spans="1:26" ht="9.75" customHeight="1">
      <c r="A172" s="14" t="s">
        <v>18</v>
      </c>
      <c r="B172" s="14"/>
      <c r="C172" s="8" t="s">
        <v>161</v>
      </c>
      <c r="D172" s="33" t="s">
        <v>99</v>
      </c>
      <c r="E172" s="22">
        <v>250</v>
      </c>
      <c r="F172" s="20"/>
      <c r="G172" s="19"/>
      <c r="X172" s="19">
        <f>E172+G172+I172+K172+M172</f>
        <v>250</v>
      </c>
      <c r="Y172" s="34" t="s">
        <v>37</v>
      </c>
      <c r="Z172" s="2"/>
    </row>
    <row r="173" spans="1:26" ht="9.75" customHeight="1">
      <c r="A173" s="14" t="s">
        <v>18</v>
      </c>
      <c r="B173" s="14"/>
      <c r="C173" s="8" t="s">
        <v>558</v>
      </c>
      <c r="D173" s="20"/>
      <c r="E173" s="19"/>
      <c r="F173" s="20"/>
      <c r="G173" s="19"/>
      <c r="R173" s="33" t="s">
        <v>355</v>
      </c>
      <c r="X173" s="19">
        <v>0</v>
      </c>
      <c r="Y173" s="34"/>
      <c r="Z173" s="2"/>
    </row>
    <row r="174" spans="1:26" ht="9.75" customHeight="1">
      <c r="A174" s="14" t="s">
        <v>18</v>
      </c>
      <c r="B174" s="14"/>
      <c r="C174" s="8" t="s">
        <v>557</v>
      </c>
      <c r="D174" s="20"/>
      <c r="E174" s="19"/>
      <c r="F174" s="20"/>
      <c r="G174" s="19"/>
      <c r="J174" s="20"/>
      <c r="N174" s="20"/>
      <c r="R174" s="33" t="s">
        <v>355</v>
      </c>
      <c r="X174" s="19">
        <v>0</v>
      </c>
      <c r="Y174" s="34"/>
      <c r="Z174" s="2"/>
    </row>
    <row r="175" spans="1:26" ht="9.75" customHeight="1">
      <c r="A175" s="14" t="s">
        <v>414</v>
      </c>
      <c r="B175" s="14"/>
      <c r="C175" s="8" t="s">
        <v>166</v>
      </c>
      <c r="D175" s="20">
        <v>0.03912037037037037</v>
      </c>
      <c r="E175" s="22">
        <v>900</v>
      </c>
      <c r="F175" s="37" t="s">
        <v>355</v>
      </c>
      <c r="G175" s="25">
        <f>(E175+I175+K175+O175+Q175+S175+U175+W175)/8</f>
        <v>929.875</v>
      </c>
      <c r="H175" s="20">
        <v>0.042916666666666665</v>
      </c>
      <c r="I175" s="24">
        <v>868</v>
      </c>
      <c r="J175" s="20">
        <v>0.05268518518518519</v>
      </c>
      <c r="K175" s="22">
        <v>1000</v>
      </c>
      <c r="L175" s="33" t="s">
        <v>99</v>
      </c>
      <c r="M175" s="19">
        <v>250</v>
      </c>
      <c r="N175" s="20">
        <v>0.057638888888888885</v>
      </c>
      <c r="O175" s="19">
        <v>851</v>
      </c>
      <c r="P175" s="20">
        <v>0.04125</v>
      </c>
      <c r="Q175" s="22">
        <v>990</v>
      </c>
      <c r="R175" s="20">
        <v>0.07199074074074074</v>
      </c>
      <c r="S175" s="22">
        <v>1000</v>
      </c>
      <c r="T175" s="20">
        <v>0.04496527777777778</v>
      </c>
      <c r="U175" s="19">
        <v>861</v>
      </c>
      <c r="V175" s="23">
        <v>0.04144675925925926</v>
      </c>
      <c r="W175" s="22">
        <v>969</v>
      </c>
      <c r="X175" s="19">
        <f>S175+Q175+K175+W175+G175+E175</f>
        <v>5788.875</v>
      </c>
      <c r="Y175" s="34" t="s">
        <v>37</v>
      </c>
      <c r="Z175" s="2"/>
    </row>
    <row r="176" spans="1:26" ht="9.75" customHeight="1">
      <c r="A176" s="14" t="s">
        <v>414</v>
      </c>
      <c r="B176" s="14"/>
      <c r="C176" s="8" t="s">
        <v>40</v>
      </c>
      <c r="D176" s="33" t="s">
        <v>331</v>
      </c>
      <c r="E176" s="26">
        <v>1000</v>
      </c>
      <c r="F176" s="20">
        <v>0.0546875</v>
      </c>
      <c r="G176" s="22">
        <v>846</v>
      </c>
      <c r="H176" s="20">
        <v>0.03975694444444445</v>
      </c>
      <c r="I176" s="22">
        <v>937</v>
      </c>
      <c r="J176" s="20">
        <v>0.059375</v>
      </c>
      <c r="K176" s="22">
        <v>887</v>
      </c>
      <c r="L176" s="20">
        <v>0.07615740740740741</v>
      </c>
      <c r="M176" s="19">
        <v>803</v>
      </c>
      <c r="N176" s="20">
        <v>0.052071759259259255</v>
      </c>
      <c r="O176" s="22">
        <v>942</v>
      </c>
      <c r="P176" s="20">
        <v>0.04085648148148149</v>
      </c>
      <c r="Q176" s="22">
        <v>1000</v>
      </c>
      <c r="X176" s="19">
        <f>Q176+O176+K176+I176+G176+E176</f>
        <v>5612</v>
      </c>
      <c r="Y176" s="34" t="s">
        <v>37</v>
      </c>
      <c r="Z176" s="2"/>
    </row>
    <row r="177" spans="1:26" ht="9.75" customHeight="1">
      <c r="A177" s="14" t="s">
        <v>414</v>
      </c>
      <c r="B177" s="14"/>
      <c r="C177" s="8" t="s">
        <v>59</v>
      </c>
      <c r="D177" s="20">
        <v>0.03740740740740741</v>
      </c>
      <c r="E177" s="22">
        <v>941</v>
      </c>
      <c r="F177" s="20">
        <v>0.04800925925925926</v>
      </c>
      <c r="G177" s="22">
        <v>963</v>
      </c>
      <c r="H177" s="20">
        <v>0.05479166666666666</v>
      </c>
      <c r="I177" s="19">
        <v>680</v>
      </c>
      <c r="J177" s="20">
        <v>0.06388888888888888</v>
      </c>
      <c r="K177" s="22">
        <v>825</v>
      </c>
      <c r="L177" s="20">
        <v>0.06116898148148148</v>
      </c>
      <c r="M177" s="22">
        <v>1000</v>
      </c>
      <c r="N177" s="20">
        <v>0.053217592592592594</v>
      </c>
      <c r="O177" s="22">
        <v>922</v>
      </c>
      <c r="P177" s="20">
        <v>0.043101851851851856</v>
      </c>
      <c r="Q177" s="22">
        <v>948</v>
      </c>
      <c r="R177" s="20">
        <v>0.09907407407407408</v>
      </c>
      <c r="S177" s="19">
        <v>727</v>
      </c>
      <c r="T177" s="20">
        <v>0.047974537037037045</v>
      </c>
      <c r="U177" s="22">
        <v>807</v>
      </c>
      <c r="V177" s="23">
        <v>0.05351851851851852</v>
      </c>
      <c r="W177" s="24">
        <v>750</v>
      </c>
      <c r="X177" s="19">
        <f>Q177+O177+M177+K177+G177+E177</f>
        <v>5599</v>
      </c>
      <c r="Y177" s="34" t="s">
        <v>170</v>
      </c>
      <c r="Z177" s="2"/>
    </row>
    <row r="178" spans="1:26" ht="9.75" customHeight="1">
      <c r="A178" s="14" t="s">
        <v>414</v>
      </c>
      <c r="B178" s="14"/>
      <c r="C178" s="8" t="s">
        <v>38</v>
      </c>
      <c r="D178" s="20">
        <v>0.046655092592592595</v>
      </c>
      <c r="E178" s="22">
        <v>755</v>
      </c>
      <c r="F178" s="20">
        <v>0.0664351851851852</v>
      </c>
      <c r="G178" s="24">
        <v>696</v>
      </c>
      <c r="H178" s="20">
        <v>0.06559027777777778</v>
      </c>
      <c r="I178" s="19">
        <v>568</v>
      </c>
      <c r="J178" s="21" t="s">
        <v>289</v>
      </c>
      <c r="K178" s="22">
        <v>947</v>
      </c>
      <c r="L178" s="20">
        <v>0.06744212962962963</v>
      </c>
      <c r="M178" s="22">
        <v>907</v>
      </c>
      <c r="N178" s="33" t="s">
        <v>422</v>
      </c>
      <c r="O178" s="19">
        <v>250</v>
      </c>
      <c r="P178" s="20">
        <v>0.04125</v>
      </c>
      <c r="Q178" s="22">
        <v>990</v>
      </c>
      <c r="R178" s="20">
        <v>0.07199074074074074</v>
      </c>
      <c r="S178" s="22">
        <v>1000</v>
      </c>
      <c r="T178" s="20">
        <v>0.05760416666666667</v>
      </c>
      <c r="U178" s="19">
        <v>672</v>
      </c>
      <c r="V178" s="23">
        <v>0.05520833333333333</v>
      </c>
      <c r="W178" s="22">
        <v>727</v>
      </c>
      <c r="X178" s="19">
        <f>S178+Q178+M178+K178+W178+E178</f>
        <v>5326</v>
      </c>
      <c r="Y178" s="34" t="s">
        <v>37</v>
      </c>
      <c r="Z178" s="2"/>
    </row>
    <row r="179" spans="1:26" ht="9.75" customHeight="1">
      <c r="A179" s="14" t="s">
        <v>414</v>
      </c>
      <c r="B179" s="14"/>
      <c r="C179" s="8" t="s">
        <v>175</v>
      </c>
      <c r="D179" s="20">
        <v>0.035208333333333335</v>
      </c>
      <c r="E179" s="22">
        <v>1000</v>
      </c>
      <c r="F179" s="20"/>
      <c r="G179" s="19"/>
      <c r="H179" s="20">
        <v>0.03725694444444445</v>
      </c>
      <c r="I179" s="22">
        <v>1000</v>
      </c>
      <c r="N179" s="20">
        <v>0.04905092592592592</v>
      </c>
      <c r="O179" s="22">
        <v>1000</v>
      </c>
      <c r="T179" s="20">
        <v>0.03871527777777778</v>
      </c>
      <c r="U179" s="22">
        <v>1000</v>
      </c>
      <c r="V179" s="23">
        <v>0.04016203703703704</v>
      </c>
      <c r="W179" s="22">
        <v>1000</v>
      </c>
      <c r="X179" s="19">
        <v>5000</v>
      </c>
      <c r="Y179" s="34" t="s">
        <v>10</v>
      </c>
      <c r="Z179" s="2"/>
    </row>
    <row r="180" spans="1:26" ht="9.75" customHeight="1">
      <c r="A180" s="14" t="s">
        <v>414</v>
      </c>
      <c r="B180" s="14"/>
      <c r="C180" s="8" t="s">
        <v>84</v>
      </c>
      <c r="D180" s="21"/>
      <c r="E180" s="19"/>
      <c r="F180" s="20">
        <v>0.07840277777777778</v>
      </c>
      <c r="G180" s="19">
        <v>590</v>
      </c>
      <c r="H180" s="20">
        <v>0.059340277777777777</v>
      </c>
      <c r="I180" s="19">
        <v>628</v>
      </c>
      <c r="J180" s="20">
        <v>0.07748842592592593</v>
      </c>
      <c r="K180" s="24">
        <v>680</v>
      </c>
      <c r="L180" s="20">
        <v>0.07503472222222222</v>
      </c>
      <c r="M180" s="22">
        <v>815</v>
      </c>
      <c r="N180" s="20">
        <v>0.05789351851851852</v>
      </c>
      <c r="O180" s="22">
        <v>847</v>
      </c>
      <c r="P180" s="20">
        <v>0.0487037037037037</v>
      </c>
      <c r="Q180" s="22">
        <v>839</v>
      </c>
      <c r="R180" s="20">
        <v>0.08622685185185186</v>
      </c>
      <c r="S180" s="22">
        <v>835</v>
      </c>
      <c r="T180" s="33" t="s">
        <v>331</v>
      </c>
      <c r="U180" s="26">
        <v>847</v>
      </c>
      <c r="V180" s="23">
        <v>0.054560185185185184</v>
      </c>
      <c r="W180" s="22">
        <v>736</v>
      </c>
      <c r="X180" s="19">
        <f>U180+S180+Q180+O180+M180+W180</f>
        <v>4919</v>
      </c>
      <c r="Y180" s="34" t="s">
        <v>10</v>
      </c>
      <c r="Z180" s="2"/>
    </row>
    <row r="181" spans="1:26" ht="9.75" customHeight="1">
      <c r="A181" s="14" t="s">
        <v>414</v>
      </c>
      <c r="B181" s="14"/>
      <c r="C181" s="8" t="s">
        <v>172</v>
      </c>
      <c r="D181" s="20">
        <v>0.05115740740740741</v>
      </c>
      <c r="E181" s="22">
        <v>688</v>
      </c>
      <c r="F181" s="20"/>
      <c r="G181" s="19"/>
      <c r="J181" s="20">
        <v>0.07476851851851851</v>
      </c>
      <c r="K181" s="22">
        <v>705</v>
      </c>
      <c r="L181" s="20">
        <v>0.075</v>
      </c>
      <c r="M181" s="22">
        <v>816</v>
      </c>
      <c r="N181" s="20">
        <v>0.06446759259259259</v>
      </c>
      <c r="O181" s="22">
        <v>761</v>
      </c>
      <c r="T181" s="20">
        <v>0.04878472222222222</v>
      </c>
      <c r="U181" s="22">
        <v>794</v>
      </c>
      <c r="V181" s="23">
        <v>0.04943287037037037</v>
      </c>
      <c r="W181" s="22">
        <v>812</v>
      </c>
      <c r="X181" s="19">
        <f>U181+O181+M181+K181+E181+W181</f>
        <v>4576</v>
      </c>
      <c r="Y181" s="34" t="s">
        <v>10</v>
      </c>
      <c r="Z181" s="2"/>
    </row>
    <row r="182" spans="1:26" ht="9.75" customHeight="1">
      <c r="A182" s="14" t="s">
        <v>414</v>
      </c>
      <c r="B182" s="14"/>
      <c r="C182" s="8" t="s">
        <v>81</v>
      </c>
      <c r="D182" s="21"/>
      <c r="E182" s="19"/>
      <c r="F182" s="20">
        <v>0.053125</v>
      </c>
      <c r="G182" s="22">
        <v>870</v>
      </c>
      <c r="H182" s="33" t="s">
        <v>355</v>
      </c>
      <c r="I182" s="25">
        <f>(G182+K182+M182+O182+U182+W182)/6</f>
        <v>714.5</v>
      </c>
      <c r="J182" s="21" t="s">
        <v>295</v>
      </c>
      <c r="K182" s="19">
        <v>593</v>
      </c>
      <c r="L182" s="20">
        <v>0.07775462962962963</v>
      </c>
      <c r="M182" s="22">
        <v>787</v>
      </c>
      <c r="N182" s="20">
        <v>0.07292824074074074</v>
      </c>
      <c r="O182" s="24">
        <v>673</v>
      </c>
      <c r="P182" s="33" t="s">
        <v>355</v>
      </c>
      <c r="Q182" s="25">
        <v>715</v>
      </c>
      <c r="R182" s="33" t="s">
        <v>355</v>
      </c>
      <c r="S182" s="25">
        <v>715</v>
      </c>
      <c r="T182" s="20">
        <v>0.0638425925925926</v>
      </c>
      <c r="U182" s="19">
        <v>617</v>
      </c>
      <c r="V182" s="23">
        <v>0.05379629629629629</v>
      </c>
      <c r="W182" s="22">
        <v>747</v>
      </c>
      <c r="X182" s="19">
        <f>S182+Q182+W182+M182+I182+G182</f>
        <v>4548.5</v>
      </c>
      <c r="Y182" s="34" t="s">
        <v>10</v>
      </c>
      <c r="Z182" s="2"/>
    </row>
    <row r="183" spans="1:26" ht="9.75" customHeight="1">
      <c r="A183" s="14" t="s">
        <v>414</v>
      </c>
      <c r="B183" s="14"/>
      <c r="C183" s="8" t="s">
        <v>9</v>
      </c>
      <c r="D183" s="20">
        <v>0.046689814814814816</v>
      </c>
      <c r="E183" s="22">
        <v>754</v>
      </c>
      <c r="F183" s="20">
        <v>0.0639699074074074</v>
      </c>
      <c r="G183" s="22">
        <v>723</v>
      </c>
      <c r="H183" s="21" t="s">
        <v>224</v>
      </c>
      <c r="I183" s="22">
        <v>683</v>
      </c>
      <c r="J183" s="20">
        <v>0.06278935185185185</v>
      </c>
      <c r="K183" s="22">
        <v>839</v>
      </c>
      <c r="N183" s="20">
        <v>0.07015046296296296</v>
      </c>
      <c r="O183" s="22">
        <v>699</v>
      </c>
      <c r="T183" s="20">
        <v>0.04704861111111111</v>
      </c>
      <c r="U183" s="22">
        <v>823</v>
      </c>
      <c r="V183" s="23">
        <v>0.05561342592592592</v>
      </c>
      <c r="W183" s="24">
        <v>722</v>
      </c>
      <c r="X183" s="19">
        <f>U183+O183+K183+I183+G183+E183</f>
        <v>4521</v>
      </c>
      <c r="Y183" s="34" t="s">
        <v>10</v>
      </c>
      <c r="Z183" s="2"/>
    </row>
    <row r="184" spans="1:26" ht="9.75" customHeight="1">
      <c r="A184" s="14" t="s">
        <v>414</v>
      </c>
      <c r="B184" s="14"/>
      <c r="C184" s="8" t="s">
        <v>24</v>
      </c>
      <c r="D184" s="20">
        <v>0.06180555555555556</v>
      </c>
      <c r="E184" s="19">
        <v>570</v>
      </c>
      <c r="F184" s="20">
        <v>0.057303240740740745</v>
      </c>
      <c r="G184" s="22">
        <v>807</v>
      </c>
      <c r="H184" s="20">
        <v>0.058888888888888886</v>
      </c>
      <c r="I184" s="22">
        <v>633</v>
      </c>
      <c r="J184" s="20">
        <v>0.10364583333333333</v>
      </c>
      <c r="K184" s="19">
        <v>508</v>
      </c>
      <c r="N184" s="20">
        <v>0.07399305555555556</v>
      </c>
      <c r="O184" s="22">
        <v>663</v>
      </c>
      <c r="P184" s="20">
        <v>0.0487037037037037</v>
      </c>
      <c r="Q184" s="22">
        <v>839</v>
      </c>
      <c r="R184" s="20">
        <v>0.08622685185185186</v>
      </c>
      <c r="S184" s="22">
        <v>835</v>
      </c>
      <c r="T184" s="20">
        <v>0.07379629629629629</v>
      </c>
      <c r="U184" s="24">
        <v>570</v>
      </c>
      <c r="V184" s="23">
        <v>0.061377314814814815</v>
      </c>
      <c r="W184" s="22">
        <v>654</v>
      </c>
      <c r="X184" s="19">
        <f>W184+S184+Q184+O184+I184+G184</f>
        <v>4431</v>
      </c>
      <c r="Y184" s="34" t="s">
        <v>10</v>
      </c>
      <c r="Z184" s="2"/>
    </row>
    <row r="185" spans="1:26" ht="9.75" customHeight="1">
      <c r="A185" s="14" t="s">
        <v>414</v>
      </c>
      <c r="B185" s="14"/>
      <c r="C185" s="8" t="s">
        <v>167</v>
      </c>
      <c r="D185" s="20">
        <v>0.052071759259259255</v>
      </c>
      <c r="E185" s="22">
        <v>676</v>
      </c>
      <c r="F185" s="20"/>
      <c r="G185" s="19"/>
      <c r="H185" s="20">
        <v>0.048854166666666664</v>
      </c>
      <c r="I185" s="22">
        <v>763</v>
      </c>
      <c r="J185" s="21" t="s">
        <v>290</v>
      </c>
      <c r="K185" s="22">
        <v>855</v>
      </c>
      <c r="N185" s="20">
        <v>0.07486111111111111</v>
      </c>
      <c r="O185" s="22">
        <v>655</v>
      </c>
      <c r="P185" s="33" t="s">
        <v>355</v>
      </c>
      <c r="Q185" s="25">
        <f>(O185+K185+I185+E185)/4</f>
        <v>737.25</v>
      </c>
      <c r="R185" s="33" t="s">
        <v>355</v>
      </c>
      <c r="S185" s="25">
        <v>737</v>
      </c>
      <c r="X185" s="19">
        <f>S185+Q185+O185+K185+I185+E185</f>
        <v>4423.25</v>
      </c>
      <c r="Y185" s="34" t="s">
        <v>31</v>
      </c>
      <c r="Z185" s="2"/>
    </row>
    <row r="186" spans="1:26" ht="9.75" customHeight="1">
      <c r="A186" s="14" t="s">
        <v>414</v>
      </c>
      <c r="B186" s="14"/>
      <c r="C186" s="8" t="s">
        <v>225</v>
      </c>
      <c r="D186" s="20"/>
      <c r="E186" s="19"/>
      <c r="F186" s="20"/>
      <c r="G186" s="19"/>
      <c r="H186" s="20">
        <v>0.05541666666666667</v>
      </c>
      <c r="I186" s="22">
        <v>672</v>
      </c>
      <c r="L186" s="33" t="s">
        <v>99</v>
      </c>
      <c r="M186" s="22">
        <v>250</v>
      </c>
      <c r="N186" s="20">
        <v>0.07038194444444444</v>
      </c>
      <c r="O186" s="22">
        <v>697</v>
      </c>
      <c r="P186" s="20">
        <v>0.043101851851851856</v>
      </c>
      <c r="Q186" s="22">
        <v>948</v>
      </c>
      <c r="R186" s="20">
        <v>0.09907407407407408</v>
      </c>
      <c r="S186" s="22">
        <v>727</v>
      </c>
      <c r="T186" s="20">
        <v>0.04212962962962963</v>
      </c>
      <c r="U186" s="22">
        <v>919</v>
      </c>
      <c r="V186" s="38" t="s">
        <v>99</v>
      </c>
      <c r="W186" s="24">
        <v>250</v>
      </c>
      <c r="X186" s="19">
        <f>U186+S186+Q186+O186+M186+I186</f>
        <v>4213</v>
      </c>
      <c r="Y186" s="34" t="s">
        <v>10</v>
      </c>
      <c r="Z186" s="2"/>
    </row>
    <row r="187" spans="1:26" ht="9.75" customHeight="1">
      <c r="A187" s="14" t="s">
        <v>414</v>
      </c>
      <c r="B187" s="14"/>
      <c r="C187" s="8" t="s">
        <v>79</v>
      </c>
      <c r="D187" s="20">
        <v>0.046412037037037036</v>
      </c>
      <c r="E187" s="22">
        <v>759</v>
      </c>
      <c r="F187" s="20">
        <v>0.046238425925925926</v>
      </c>
      <c r="G187" s="22">
        <v>1000</v>
      </c>
      <c r="H187" s="20">
        <v>0.04776620370370371</v>
      </c>
      <c r="I187" s="22">
        <v>780</v>
      </c>
      <c r="J187" s="20">
        <v>0.06695601851851851</v>
      </c>
      <c r="K187" s="22">
        <v>787</v>
      </c>
      <c r="L187" s="20">
        <v>0.08340277777777777</v>
      </c>
      <c r="M187" s="22">
        <v>733</v>
      </c>
      <c r="X187" s="19">
        <f>M187+K187+I187+G187+E187</f>
        <v>4059</v>
      </c>
      <c r="Y187" s="34" t="s">
        <v>31</v>
      </c>
      <c r="Z187" s="2"/>
    </row>
    <row r="188" spans="1:26" ht="9.75" customHeight="1">
      <c r="A188" s="14" t="s">
        <v>414</v>
      </c>
      <c r="B188" s="14"/>
      <c r="C188" s="8" t="s">
        <v>65</v>
      </c>
      <c r="D188" s="20">
        <v>0.06789351851851852</v>
      </c>
      <c r="E188" s="19">
        <v>519</v>
      </c>
      <c r="F188" s="20">
        <v>0.06760416666666667</v>
      </c>
      <c r="G188" s="22">
        <v>684</v>
      </c>
      <c r="H188" s="20">
        <v>0.07171296296296296</v>
      </c>
      <c r="I188" s="19">
        <v>520</v>
      </c>
      <c r="J188" s="20">
        <v>0.10115740740740742</v>
      </c>
      <c r="K188" s="22">
        <v>521</v>
      </c>
      <c r="L188" s="20">
        <v>0.11344907407407408</v>
      </c>
      <c r="M188" s="22">
        <v>539</v>
      </c>
      <c r="N188" s="20">
        <v>0.08924768518518518</v>
      </c>
      <c r="O188" s="22">
        <v>550</v>
      </c>
      <c r="P188" s="33" t="s">
        <v>355</v>
      </c>
      <c r="Q188" s="25">
        <f>(S188+O188+M188+K188+I188+G188+E188)/7</f>
        <v>582.8571428571429</v>
      </c>
      <c r="R188" s="20">
        <v>0.09634259259259259</v>
      </c>
      <c r="S188" s="22">
        <v>747</v>
      </c>
      <c r="V188" s="38" t="s">
        <v>99</v>
      </c>
      <c r="W188" s="24">
        <v>250</v>
      </c>
      <c r="X188" s="19">
        <f>S188+Q188+O188+M188+K188+G188</f>
        <v>3623.857142857143</v>
      </c>
      <c r="Y188" s="34" t="s">
        <v>169</v>
      </c>
      <c r="Z188" s="2"/>
    </row>
    <row r="189" spans="1:26" ht="9.75" customHeight="1">
      <c r="A189" s="14" t="s">
        <v>414</v>
      </c>
      <c r="B189" s="14"/>
      <c r="C189" s="8" t="s">
        <v>83</v>
      </c>
      <c r="D189" s="20">
        <v>0.07072916666666666</v>
      </c>
      <c r="E189" s="22">
        <v>498</v>
      </c>
      <c r="F189" s="20">
        <v>0.065625</v>
      </c>
      <c r="G189" s="22">
        <v>705</v>
      </c>
      <c r="H189" s="27">
        <v>0.07035879629629631</v>
      </c>
      <c r="I189" s="22">
        <v>530</v>
      </c>
      <c r="J189" s="20">
        <v>0.10196759259259258</v>
      </c>
      <c r="K189" s="22">
        <v>517</v>
      </c>
      <c r="L189" s="20">
        <v>0.11703703703703704</v>
      </c>
      <c r="M189" s="22">
        <v>523</v>
      </c>
      <c r="N189" s="20">
        <v>0.09947916666666667</v>
      </c>
      <c r="O189" s="19">
        <v>493</v>
      </c>
      <c r="T189" s="20">
        <v>0.06142361111111111</v>
      </c>
      <c r="U189" s="22">
        <v>634</v>
      </c>
      <c r="X189" s="19">
        <f>U189+M189+K189+I189+G189+E189</f>
        <v>3407</v>
      </c>
      <c r="Y189" s="34" t="s">
        <v>10</v>
      </c>
      <c r="Z189" s="2"/>
    </row>
    <row r="190" spans="1:26" ht="9.75" customHeight="1">
      <c r="A190" s="14" t="s">
        <v>414</v>
      </c>
      <c r="B190" s="14"/>
      <c r="C190" s="8" t="s">
        <v>19</v>
      </c>
      <c r="D190" s="20">
        <v>0.10940972222222223</v>
      </c>
      <c r="E190" s="22">
        <v>322</v>
      </c>
      <c r="F190" s="20">
        <v>0.0691087962962963</v>
      </c>
      <c r="G190" s="22">
        <v>669</v>
      </c>
      <c r="H190" s="20">
        <v>0.0828125</v>
      </c>
      <c r="I190" s="22">
        <v>450</v>
      </c>
      <c r="L190" s="20">
        <v>0.10858796296296297</v>
      </c>
      <c r="M190" s="22">
        <v>563</v>
      </c>
      <c r="X190" s="19">
        <f>M190+I190+G190+E190</f>
        <v>2004</v>
      </c>
      <c r="Y190" s="34" t="s">
        <v>10</v>
      </c>
      <c r="Z190" s="2"/>
    </row>
    <row r="191" spans="1:26" ht="9.75" customHeight="1">
      <c r="A191" s="14" t="s">
        <v>414</v>
      </c>
      <c r="B191" s="14"/>
      <c r="C191" s="8" t="s">
        <v>164</v>
      </c>
      <c r="D191" s="20">
        <v>0.059548611111111115</v>
      </c>
      <c r="E191" s="22">
        <v>591</v>
      </c>
      <c r="F191" s="20"/>
      <c r="G191" s="19"/>
      <c r="J191" s="21" t="s">
        <v>293</v>
      </c>
      <c r="K191" s="22">
        <v>609</v>
      </c>
      <c r="L191" s="20">
        <v>0.07685185185185185</v>
      </c>
      <c r="M191" s="22">
        <v>796</v>
      </c>
      <c r="X191" s="19">
        <f>E191+G191+I191+K191+M191</f>
        <v>1996</v>
      </c>
      <c r="Y191" s="34" t="s">
        <v>10</v>
      </c>
      <c r="Z191" s="2"/>
    </row>
    <row r="192" spans="1:26" ht="9.75" customHeight="1">
      <c r="A192" s="14" t="s">
        <v>414</v>
      </c>
      <c r="B192" s="14"/>
      <c r="C192" s="8" t="s">
        <v>0</v>
      </c>
      <c r="D192" s="21"/>
      <c r="E192" s="19"/>
      <c r="F192" s="20">
        <v>0.0882175925925926</v>
      </c>
      <c r="G192" s="22">
        <v>524</v>
      </c>
      <c r="N192" s="33" t="s">
        <v>422</v>
      </c>
      <c r="O192" s="22">
        <v>250</v>
      </c>
      <c r="P192" s="20">
        <v>0.06519675925925926</v>
      </c>
      <c r="Q192" s="22">
        <v>627</v>
      </c>
      <c r="V192" s="23">
        <v>0.07599537037037037</v>
      </c>
      <c r="W192" s="22">
        <v>528</v>
      </c>
      <c r="X192" s="19">
        <f>Q192+O192+G192+W192</f>
        <v>1929</v>
      </c>
      <c r="Y192" s="34" t="s">
        <v>10</v>
      </c>
      <c r="Z192" s="2"/>
    </row>
    <row r="193" spans="1:26" ht="9.75" customHeight="1">
      <c r="A193" s="14" t="s">
        <v>414</v>
      </c>
      <c r="B193" s="14"/>
      <c r="C193" s="8" t="s">
        <v>163</v>
      </c>
      <c r="D193" s="20">
        <v>0.04479166666666667</v>
      </c>
      <c r="E193" s="22">
        <v>786</v>
      </c>
      <c r="F193" s="20"/>
      <c r="G193" s="19"/>
      <c r="H193" s="20">
        <v>0.04321759259259259</v>
      </c>
      <c r="I193" s="22">
        <v>862</v>
      </c>
      <c r="X193" s="19">
        <f>E193+G193+I193+K193+M193</f>
        <v>1648</v>
      </c>
      <c r="Y193" s="34" t="s">
        <v>10</v>
      </c>
      <c r="Z193" s="2"/>
    </row>
    <row r="194" spans="1:26" ht="9.75" customHeight="1">
      <c r="A194" s="14" t="s">
        <v>414</v>
      </c>
      <c r="B194" s="14"/>
      <c r="C194" s="8" t="s">
        <v>47</v>
      </c>
      <c r="D194" s="21"/>
      <c r="E194" s="19"/>
      <c r="F194" s="20">
        <v>0.05767361111111111</v>
      </c>
      <c r="G194" s="22">
        <v>802</v>
      </c>
      <c r="N194" s="20">
        <v>0.059201388888888894</v>
      </c>
      <c r="O194" s="22">
        <v>829</v>
      </c>
      <c r="X194" s="19">
        <v>1631</v>
      </c>
      <c r="Y194" s="34" t="s">
        <v>10</v>
      </c>
      <c r="Z194" s="2"/>
    </row>
    <row r="195" spans="1:26" ht="9.75" customHeight="1">
      <c r="A195" s="14" t="s">
        <v>414</v>
      </c>
      <c r="B195" s="14"/>
      <c r="C195" s="8" t="s">
        <v>487</v>
      </c>
      <c r="D195" s="21"/>
      <c r="E195" s="19"/>
      <c r="F195" s="20"/>
      <c r="G195" s="19"/>
      <c r="L195" s="20"/>
      <c r="N195" s="20">
        <v>0.07824074074074074</v>
      </c>
      <c r="O195" s="22">
        <v>627</v>
      </c>
      <c r="T195" s="20">
        <v>0.0704513888888889</v>
      </c>
      <c r="U195" s="22">
        <v>601</v>
      </c>
      <c r="V195" s="23">
        <v>0.10076388888888889</v>
      </c>
      <c r="W195" s="22">
        <v>399</v>
      </c>
      <c r="X195" s="19">
        <f>W195+U195+O195</f>
        <v>1627</v>
      </c>
      <c r="Y195" s="34"/>
      <c r="Z195" s="2"/>
    </row>
    <row r="196" spans="1:26" ht="9.75" customHeight="1">
      <c r="A196" s="14" t="s">
        <v>414</v>
      </c>
      <c r="B196" s="14"/>
      <c r="C196" s="8" t="s">
        <v>58</v>
      </c>
      <c r="D196" s="21"/>
      <c r="E196" s="19"/>
      <c r="F196" s="20">
        <v>0.07173611111111111</v>
      </c>
      <c r="G196" s="22">
        <v>645</v>
      </c>
      <c r="J196" s="21" t="s">
        <v>291</v>
      </c>
      <c r="K196" s="22">
        <v>725</v>
      </c>
      <c r="P196" s="28"/>
      <c r="X196" s="19">
        <f>E196+G196+I196+K196+M196</f>
        <v>1370</v>
      </c>
      <c r="Y196" s="34"/>
      <c r="Z196" s="2"/>
    </row>
    <row r="197" spans="1:26" ht="9.75" customHeight="1">
      <c r="A197" s="14" t="s">
        <v>414</v>
      </c>
      <c r="B197" s="14"/>
      <c r="C197" s="8" t="s">
        <v>51</v>
      </c>
      <c r="D197" s="20"/>
      <c r="E197" s="19"/>
      <c r="F197" s="20"/>
      <c r="G197" s="19"/>
      <c r="H197" s="20"/>
      <c r="J197" s="20"/>
      <c r="N197" s="20">
        <v>0.0763888888888889</v>
      </c>
      <c r="O197" s="22">
        <v>642</v>
      </c>
      <c r="T197" s="20">
        <v>0.06055555555555556</v>
      </c>
      <c r="U197" s="22">
        <v>653</v>
      </c>
      <c r="X197" s="19">
        <f>U197+O197</f>
        <v>1295</v>
      </c>
      <c r="Y197" s="34" t="s">
        <v>50</v>
      </c>
      <c r="Z197" s="2"/>
    </row>
    <row r="198" spans="1:26" ht="9.75" customHeight="1">
      <c r="A198" s="14" t="s">
        <v>414</v>
      </c>
      <c r="B198" s="14"/>
      <c r="C198" s="8" t="s">
        <v>490</v>
      </c>
      <c r="D198" s="21"/>
      <c r="E198" s="19"/>
      <c r="F198" s="20"/>
      <c r="G198" s="19"/>
      <c r="H198" s="20"/>
      <c r="J198" s="20"/>
      <c r="L198" s="20"/>
      <c r="N198" s="20"/>
      <c r="T198" s="20">
        <v>0.08335648148148149</v>
      </c>
      <c r="U198" s="22">
        <v>530</v>
      </c>
      <c r="V198" s="23">
        <v>0.0650462962962963</v>
      </c>
      <c r="W198" s="22">
        <v>617</v>
      </c>
      <c r="X198" s="19">
        <v>1147</v>
      </c>
      <c r="Y198" s="34" t="s">
        <v>591</v>
      </c>
      <c r="Z198" s="2"/>
    </row>
    <row r="199" spans="1:26" ht="9.75" customHeight="1">
      <c r="A199" s="14" t="s">
        <v>414</v>
      </c>
      <c r="B199" s="14"/>
      <c r="C199" s="8" t="s">
        <v>168</v>
      </c>
      <c r="D199" s="20">
        <v>0.08182870370370371</v>
      </c>
      <c r="E199" s="22">
        <v>430</v>
      </c>
      <c r="F199" s="20"/>
      <c r="G199" s="19"/>
      <c r="T199" s="20">
        <v>0.05589120370370371</v>
      </c>
      <c r="U199" s="22">
        <v>693</v>
      </c>
      <c r="X199" s="19">
        <f>U199+E199</f>
        <v>1123</v>
      </c>
      <c r="Y199" s="34" t="s">
        <v>169</v>
      </c>
      <c r="Z199" s="2"/>
    </row>
    <row r="200" spans="1:26" ht="9.75" customHeight="1">
      <c r="A200" s="14" t="s">
        <v>414</v>
      </c>
      <c r="B200" s="14"/>
      <c r="C200" s="8" t="s">
        <v>62</v>
      </c>
      <c r="D200" s="37" t="s">
        <v>99</v>
      </c>
      <c r="E200" s="22">
        <v>250</v>
      </c>
      <c r="F200" s="20"/>
      <c r="G200" s="19"/>
      <c r="H200" s="33" t="s">
        <v>99</v>
      </c>
      <c r="I200" s="19">
        <v>250</v>
      </c>
      <c r="J200" s="21" t="s">
        <v>294</v>
      </c>
      <c r="K200" s="22">
        <v>607</v>
      </c>
      <c r="X200" s="19">
        <f>E200+G200+I200+K200+M200</f>
        <v>1107</v>
      </c>
      <c r="Y200" s="34" t="s">
        <v>10</v>
      </c>
      <c r="Z200" s="2"/>
    </row>
    <row r="201" spans="1:26" ht="9.75" customHeight="1">
      <c r="A201" s="14" t="s">
        <v>414</v>
      </c>
      <c r="B201" s="14"/>
      <c r="C201" s="8" t="s">
        <v>417</v>
      </c>
      <c r="D201" s="20"/>
      <c r="E201" s="19"/>
      <c r="F201" s="20"/>
      <c r="G201" s="19"/>
      <c r="L201" s="20"/>
      <c r="N201" s="20">
        <v>0.08787037037037038</v>
      </c>
      <c r="O201" s="22">
        <v>558</v>
      </c>
      <c r="V201" s="23">
        <v>0.07355324074074074</v>
      </c>
      <c r="W201" s="22">
        <v>546</v>
      </c>
      <c r="X201" s="19">
        <f>W201+O201</f>
        <v>1104</v>
      </c>
      <c r="Y201" s="34" t="s">
        <v>181</v>
      </c>
      <c r="Z201" s="2"/>
    </row>
    <row r="202" spans="1:26" ht="9.75" customHeight="1">
      <c r="A202" s="14" t="s">
        <v>414</v>
      </c>
      <c r="B202" s="14"/>
      <c r="C202" s="8" t="s">
        <v>419</v>
      </c>
      <c r="D202" s="20"/>
      <c r="E202" s="19"/>
      <c r="F202" s="20"/>
      <c r="G202" s="19"/>
      <c r="N202" s="20">
        <v>0.10803240740740742</v>
      </c>
      <c r="O202" s="22">
        <v>454</v>
      </c>
      <c r="T202" s="20">
        <v>0.08472222222222221</v>
      </c>
      <c r="U202" s="22">
        <v>518</v>
      </c>
      <c r="X202" s="19">
        <f>U202+O202</f>
        <v>972</v>
      </c>
      <c r="Y202" s="34" t="s">
        <v>420</v>
      </c>
      <c r="Z202" s="2"/>
    </row>
    <row r="203" spans="1:26" ht="9.75" customHeight="1">
      <c r="A203" s="14" t="s">
        <v>414</v>
      </c>
      <c r="B203" s="14"/>
      <c r="C203" s="8" t="s">
        <v>165</v>
      </c>
      <c r="D203" s="20">
        <v>0.08085648148148149</v>
      </c>
      <c r="E203" s="22">
        <v>435</v>
      </c>
      <c r="F203" s="20"/>
      <c r="G203" s="19"/>
      <c r="L203" s="20">
        <v>0.11769675925925926</v>
      </c>
      <c r="M203" s="22">
        <v>520</v>
      </c>
      <c r="X203" s="19">
        <f>E203+G203+I203+K203+M203</f>
        <v>955</v>
      </c>
      <c r="Y203" s="34" t="s">
        <v>37</v>
      </c>
      <c r="Z203" s="2"/>
    </row>
    <row r="204" spans="1:26" ht="9.75" customHeight="1">
      <c r="A204" s="14" t="s">
        <v>414</v>
      </c>
      <c r="B204" s="14"/>
      <c r="C204" s="8" t="s">
        <v>492</v>
      </c>
      <c r="D204" s="20"/>
      <c r="E204" s="19"/>
      <c r="F204" s="20"/>
      <c r="G204" s="19"/>
      <c r="H204" s="20"/>
      <c r="J204" s="20"/>
      <c r="N204" s="20"/>
      <c r="T204" s="20">
        <v>0.12244212962962964</v>
      </c>
      <c r="U204" s="22">
        <v>495</v>
      </c>
      <c r="V204" s="23">
        <v>0.10725694444444445</v>
      </c>
      <c r="W204" s="22">
        <v>374</v>
      </c>
      <c r="X204" s="19">
        <f>495+374</f>
        <v>869</v>
      </c>
      <c r="Y204" s="34"/>
      <c r="Z204" s="2"/>
    </row>
    <row r="205" spans="1:26" ht="9.75" customHeight="1">
      <c r="A205" s="14" t="s">
        <v>414</v>
      </c>
      <c r="B205" s="14"/>
      <c r="C205" s="8" t="s">
        <v>229</v>
      </c>
      <c r="D205" s="20"/>
      <c r="E205" s="19"/>
      <c r="F205" s="20"/>
      <c r="G205" s="19"/>
      <c r="H205" s="33" t="s">
        <v>99</v>
      </c>
      <c r="I205" s="22">
        <v>250</v>
      </c>
      <c r="T205" s="20">
        <v>0.07366898148148149</v>
      </c>
      <c r="U205" s="22">
        <v>585</v>
      </c>
      <c r="X205" s="19">
        <f>U205+I205</f>
        <v>835</v>
      </c>
      <c r="Y205" s="34" t="s">
        <v>10</v>
      </c>
      <c r="Z205" s="2"/>
    </row>
    <row r="206" spans="1:26" ht="9.75" customHeight="1">
      <c r="A206" s="14" t="s">
        <v>414</v>
      </c>
      <c r="B206" s="14"/>
      <c r="C206" s="8" t="s">
        <v>174</v>
      </c>
      <c r="D206" s="20">
        <v>0.06758101851851851</v>
      </c>
      <c r="E206" s="22">
        <v>521</v>
      </c>
      <c r="F206" s="20"/>
      <c r="G206" s="19"/>
      <c r="V206" s="38" t="s">
        <v>99</v>
      </c>
      <c r="W206" s="24">
        <v>250</v>
      </c>
      <c r="X206" s="19">
        <v>771</v>
      </c>
      <c r="Y206" s="34"/>
      <c r="Z206" s="2"/>
    </row>
    <row r="207" spans="1:26" ht="9.75" customHeight="1">
      <c r="A207" s="14" t="s">
        <v>414</v>
      </c>
      <c r="B207" s="14"/>
      <c r="C207" s="8" t="s">
        <v>418</v>
      </c>
      <c r="D207" s="21"/>
      <c r="E207" s="19"/>
      <c r="F207" s="20"/>
      <c r="G207" s="19"/>
      <c r="L207" s="20"/>
      <c r="N207" s="20">
        <v>0.0981712962962963</v>
      </c>
      <c r="O207" s="22">
        <v>500</v>
      </c>
      <c r="T207" s="33" t="s">
        <v>99</v>
      </c>
      <c r="U207" s="22">
        <v>250</v>
      </c>
      <c r="X207" s="19">
        <v>750</v>
      </c>
      <c r="Y207" s="34" t="s">
        <v>10</v>
      </c>
      <c r="Z207" s="2"/>
    </row>
    <row r="208" spans="1:26" ht="9.75" customHeight="1">
      <c r="A208" s="14" t="s">
        <v>414</v>
      </c>
      <c r="B208" s="14"/>
      <c r="C208" s="8" t="s">
        <v>415</v>
      </c>
      <c r="D208" s="21"/>
      <c r="E208" s="19"/>
      <c r="F208" s="20"/>
      <c r="G208" s="19"/>
      <c r="H208" s="20"/>
      <c r="J208" s="20"/>
      <c r="L208" s="20"/>
      <c r="N208" s="20">
        <v>0.07621527777777777</v>
      </c>
      <c r="O208" s="22">
        <v>644</v>
      </c>
      <c r="X208" s="19">
        <v>644</v>
      </c>
      <c r="Y208" s="34" t="s">
        <v>10</v>
      </c>
      <c r="Z208" s="2"/>
    </row>
    <row r="209" spans="1:27" ht="9.75" customHeight="1">
      <c r="A209" s="14" t="s">
        <v>414</v>
      </c>
      <c r="B209" s="14"/>
      <c r="C209" s="8" t="s">
        <v>333</v>
      </c>
      <c r="D209" s="20"/>
      <c r="E209" s="19"/>
      <c r="F209" s="20"/>
      <c r="G209" s="19"/>
      <c r="L209" s="20">
        <v>0.10589120370370371</v>
      </c>
      <c r="M209" s="22">
        <v>578</v>
      </c>
      <c r="X209" s="19">
        <f>E209+G209+I209+K209+M209</f>
        <v>578</v>
      </c>
      <c r="Y209" s="34"/>
      <c r="Z209" s="3"/>
      <c r="AA209" s="3"/>
    </row>
    <row r="210" spans="1:26" ht="9.75" customHeight="1">
      <c r="A210" s="14" t="s">
        <v>414</v>
      </c>
      <c r="B210" s="14"/>
      <c r="C210" s="8" t="s">
        <v>416</v>
      </c>
      <c r="D210" s="20"/>
      <c r="E210" s="19"/>
      <c r="F210" s="20"/>
      <c r="G210" s="19"/>
      <c r="L210" s="20"/>
      <c r="N210" s="20">
        <v>0.08541666666666665</v>
      </c>
      <c r="O210" s="22">
        <v>574</v>
      </c>
      <c r="X210" s="19">
        <v>574</v>
      </c>
      <c r="Y210" s="34" t="s">
        <v>10</v>
      </c>
      <c r="Z210" s="2"/>
    </row>
    <row r="211" spans="1:26" ht="9.75" customHeight="1">
      <c r="A211" s="14" t="s">
        <v>414</v>
      </c>
      <c r="B211" s="14"/>
      <c r="C211" s="8" t="s">
        <v>488</v>
      </c>
      <c r="D211" s="20"/>
      <c r="E211" s="19"/>
      <c r="F211" s="20"/>
      <c r="G211" s="19"/>
      <c r="L211" s="20"/>
      <c r="N211" s="20"/>
      <c r="T211" s="20">
        <v>0.08072916666666667</v>
      </c>
      <c r="U211" s="22">
        <v>556</v>
      </c>
      <c r="X211" s="19">
        <v>556</v>
      </c>
      <c r="Y211" s="34"/>
      <c r="Z211" s="2"/>
    </row>
    <row r="212" spans="1:26" ht="9.75" customHeight="1">
      <c r="A212" s="14" t="s">
        <v>414</v>
      </c>
      <c r="B212" s="14"/>
      <c r="C212" s="8" t="s">
        <v>489</v>
      </c>
      <c r="D212" s="20"/>
      <c r="E212" s="19"/>
      <c r="F212" s="20"/>
      <c r="G212" s="19"/>
      <c r="J212" s="20"/>
      <c r="N212" s="20"/>
      <c r="T212" s="20">
        <v>0.08127314814814814</v>
      </c>
      <c r="U212" s="22">
        <v>543</v>
      </c>
      <c r="X212" s="19">
        <v>543</v>
      </c>
      <c r="Y212" s="34"/>
      <c r="Z212" s="2"/>
    </row>
    <row r="213" spans="1:26" ht="9.75" customHeight="1">
      <c r="A213" s="14" t="s">
        <v>414</v>
      </c>
      <c r="B213" s="14"/>
      <c r="C213" s="8" t="s">
        <v>334</v>
      </c>
      <c r="D213" s="20"/>
      <c r="E213" s="19"/>
      <c r="F213" s="20"/>
      <c r="G213" s="19"/>
      <c r="L213" s="20">
        <v>0.11872685185185185</v>
      </c>
      <c r="M213" s="22">
        <v>515</v>
      </c>
      <c r="X213" s="19">
        <f>E213+G213+I213+K213+M213</f>
        <v>515</v>
      </c>
      <c r="Y213" s="34"/>
      <c r="Z213" s="2"/>
    </row>
    <row r="214" spans="1:26" ht="9.75" customHeight="1">
      <c r="A214" s="14" t="s">
        <v>414</v>
      </c>
      <c r="B214" s="14"/>
      <c r="C214" s="8" t="s">
        <v>491</v>
      </c>
      <c r="D214" s="20"/>
      <c r="E214" s="19"/>
      <c r="F214" s="20"/>
      <c r="G214" s="19"/>
      <c r="H214" s="20"/>
      <c r="J214" s="20"/>
      <c r="N214" s="20"/>
      <c r="T214" s="20">
        <v>0.09516203703703703</v>
      </c>
      <c r="U214" s="22">
        <v>506</v>
      </c>
      <c r="X214" s="19">
        <v>506</v>
      </c>
      <c r="Y214" s="34"/>
      <c r="Z214" s="2"/>
    </row>
    <row r="215" spans="1:26" ht="9.75" customHeight="1">
      <c r="A215" s="14" t="s">
        <v>414</v>
      </c>
      <c r="B215" s="14"/>
      <c r="C215" s="8" t="s">
        <v>538</v>
      </c>
      <c r="D215" s="20"/>
      <c r="E215" s="19"/>
      <c r="F215" s="20"/>
      <c r="G215" s="19"/>
      <c r="N215" s="20"/>
      <c r="P215" s="20">
        <v>0.08668981481481482</v>
      </c>
      <c r="Q215" s="22">
        <v>471</v>
      </c>
      <c r="X215" s="19">
        <v>471</v>
      </c>
      <c r="Y215" s="34" t="s">
        <v>10</v>
      </c>
      <c r="Z215" s="2"/>
    </row>
    <row r="216" spans="1:26" ht="9.75" customHeight="1">
      <c r="A216" s="14" t="s">
        <v>414</v>
      </c>
      <c r="B216" s="14"/>
      <c r="C216" s="8" t="s">
        <v>421</v>
      </c>
      <c r="D216" s="20"/>
      <c r="E216" s="19"/>
      <c r="F216" s="20"/>
      <c r="G216" s="19"/>
      <c r="N216" s="20">
        <v>0.1095138888888889</v>
      </c>
      <c r="O216" s="22">
        <v>448</v>
      </c>
      <c r="X216" s="19">
        <v>448</v>
      </c>
      <c r="Y216" s="34" t="s">
        <v>420</v>
      </c>
      <c r="Z216" s="2"/>
    </row>
    <row r="217" spans="1:26" ht="9.75" customHeight="1">
      <c r="A217" s="14" t="s">
        <v>414</v>
      </c>
      <c r="B217" s="14"/>
      <c r="C217" s="8" t="s">
        <v>297</v>
      </c>
      <c r="D217" s="20"/>
      <c r="E217" s="19"/>
      <c r="F217" s="20"/>
      <c r="G217" s="19"/>
      <c r="H217" s="20"/>
      <c r="J217" s="37" t="s">
        <v>99</v>
      </c>
      <c r="K217" s="22">
        <v>250</v>
      </c>
      <c r="X217" s="19">
        <f>E217+G217+I217+K217+M217</f>
        <v>250</v>
      </c>
      <c r="Y217" s="34" t="s">
        <v>152</v>
      </c>
      <c r="Z217" s="2"/>
    </row>
    <row r="218" spans="1:26" ht="9.75" customHeight="1">
      <c r="A218" s="14" t="s">
        <v>414</v>
      </c>
      <c r="B218" s="14"/>
      <c r="C218" s="8" t="s">
        <v>228</v>
      </c>
      <c r="D218" s="20"/>
      <c r="E218" s="19"/>
      <c r="F218" s="20"/>
      <c r="G218" s="19"/>
      <c r="H218" s="37" t="s">
        <v>99</v>
      </c>
      <c r="I218" s="22">
        <v>250</v>
      </c>
      <c r="X218" s="19">
        <f>E218+G218+I218+K218+M218</f>
        <v>250</v>
      </c>
      <c r="Y218" s="34"/>
      <c r="Z218" s="2"/>
    </row>
    <row r="219" spans="1:26" ht="9.75" customHeight="1">
      <c r="A219" s="14" t="s">
        <v>423</v>
      </c>
      <c r="B219" s="14"/>
      <c r="C219" s="8" t="s">
        <v>48</v>
      </c>
      <c r="D219" s="20">
        <v>0.04814814814814814</v>
      </c>
      <c r="E219" s="22">
        <v>897</v>
      </c>
      <c r="F219" s="20">
        <v>0.046238425925925926</v>
      </c>
      <c r="G219" s="22">
        <v>1000</v>
      </c>
      <c r="H219" s="20">
        <v>0.04271990740740741</v>
      </c>
      <c r="I219" s="22">
        <v>1000</v>
      </c>
      <c r="N219" s="20">
        <v>0.04902777777777778</v>
      </c>
      <c r="O219" s="22">
        <v>897</v>
      </c>
      <c r="T219" s="20">
        <v>0.039317129629629625</v>
      </c>
      <c r="U219" s="22">
        <v>1000</v>
      </c>
      <c r="V219" s="23">
        <v>0.028912037037037038</v>
      </c>
      <c r="W219" s="22">
        <v>1000</v>
      </c>
      <c r="X219" s="19">
        <f>E219+G219+I219+O219+U219+W219</f>
        <v>5794</v>
      </c>
      <c r="Y219" s="34" t="s">
        <v>10</v>
      </c>
      <c r="Z219" s="2"/>
    </row>
    <row r="220" spans="1:27" ht="9.75" customHeight="1">
      <c r="A220" s="14" t="s">
        <v>423</v>
      </c>
      <c r="B220" s="14"/>
      <c r="C220" s="8" t="s">
        <v>67</v>
      </c>
      <c r="D220" s="20">
        <v>0.06282407407407407</v>
      </c>
      <c r="E220" s="24">
        <v>687</v>
      </c>
      <c r="F220" s="20">
        <v>0.0728125</v>
      </c>
      <c r="G220" s="19">
        <v>635</v>
      </c>
      <c r="H220" s="33" t="s">
        <v>331</v>
      </c>
      <c r="I220" s="26">
        <v>1000</v>
      </c>
      <c r="J220" s="20">
        <v>0.07899305555555557</v>
      </c>
      <c r="K220" s="22">
        <v>869</v>
      </c>
      <c r="L220" s="20">
        <v>0.07287037037037036</v>
      </c>
      <c r="M220" s="22">
        <v>960</v>
      </c>
      <c r="N220" s="20">
        <v>0.04395833333333333</v>
      </c>
      <c r="O220" s="22">
        <v>1000</v>
      </c>
      <c r="P220" s="20">
        <v>0.05509259259259259</v>
      </c>
      <c r="Q220" s="22">
        <v>1000</v>
      </c>
      <c r="V220" s="23">
        <v>0.03549768518518519</v>
      </c>
      <c r="W220" s="22">
        <v>814</v>
      </c>
      <c r="X220" s="19">
        <f>Q220+O220+M220+K220+I220+W220</f>
        <v>5643</v>
      </c>
      <c r="Y220" s="34" t="s">
        <v>10</v>
      </c>
      <c r="Z220" s="3"/>
      <c r="AA220" s="3"/>
    </row>
    <row r="221" spans="1:26" ht="9.75" customHeight="1">
      <c r="A221" s="14" t="s">
        <v>423</v>
      </c>
      <c r="B221" s="14"/>
      <c r="C221" s="8" t="s">
        <v>292</v>
      </c>
      <c r="D221" s="21"/>
      <c r="E221" s="19"/>
      <c r="F221" s="20"/>
      <c r="G221" s="19"/>
      <c r="H221" s="33" t="s">
        <v>331</v>
      </c>
      <c r="I221" s="26">
        <v>1000</v>
      </c>
      <c r="J221" s="20">
        <v>0.08489583333333334</v>
      </c>
      <c r="K221" s="22">
        <v>808</v>
      </c>
      <c r="L221" s="20">
        <v>0.0699537037037037</v>
      </c>
      <c r="M221" s="22">
        <v>1000</v>
      </c>
      <c r="N221" s="20">
        <v>0.07303240740740741</v>
      </c>
      <c r="O221" s="24">
        <v>602</v>
      </c>
      <c r="P221" s="20">
        <v>0.05509259259259259</v>
      </c>
      <c r="Q221" s="22">
        <v>1000</v>
      </c>
      <c r="R221" s="33" t="s">
        <v>355</v>
      </c>
      <c r="S221" s="25">
        <f>(Q221+O221+M221+K221+I221)/5</f>
        <v>882</v>
      </c>
      <c r="V221" s="23">
        <v>0.03810185185185185</v>
      </c>
      <c r="W221" s="22">
        <v>759</v>
      </c>
      <c r="X221" s="19">
        <f>S221+Q221+W221+M221+K221+I221</f>
        <v>5449</v>
      </c>
      <c r="Y221" s="34" t="s">
        <v>10</v>
      </c>
      <c r="Z221" s="2"/>
    </row>
    <row r="222" spans="1:26" ht="9.75" customHeight="1">
      <c r="A222" s="14" t="s">
        <v>423</v>
      </c>
      <c r="B222" s="14"/>
      <c r="C222" s="8" t="s">
        <v>173</v>
      </c>
      <c r="D222" s="20">
        <v>0.05376157407407408</v>
      </c>
      <c r="E222" s="22">
        <v>803</v>
      </c>
      <c r="F222" s="20"/>
      <c r="G222" s="19"/>
      <c r="H222" s="20">
        <v>0.042928240740740746</v>
      </c>
      <c r="I222" s="22">
        <v>995</v>
      </c>
      <c r="J222" s="20">
        <v>0.10335648148148148</v>
      </c>
      <c r="K222" s="22">
        <v>664</v>
      </c>
      <c r="L222" s="33" t="s">
        <v>331</v>
      </c>
      <c r="M222" s="26">
        <v>995</v>
      </c>
      <c r="N222" s="20">
        <v>0.05787037037037037</v>
      </c>
      <c r="O222" s="22">
        <v>760</v>
      </c>
      <c r="T222" s="20">
        <v>0.0669212962962963</v>
      </c>
      <c r="U222" s="24">
        <v>588</v>
      </c>
      <c r="V222" s="23">
        <v>0.04305555555555556</v>
      </c>
      <c r="W222" s="22">
        <v>672</v>
      </c>
      <c r="X222" s="19">
        <f>W222+O222+M222+K222+E222+I222</f>
        <v>4889</v>
      </c>
      <c r="Y222" s="34" t="s">
        <v>10</v>
      </c>
      <c r="Z222" s="2"/>
    </row>
    <row r="223" spans="1:27" ht="9.75" customHeight="1">
      <c r="A223" s="14" t="s">
        <v>423</v>
      </c>
      <c r="B223" s="14"/>
      <c r="C223" s="8" t="s">
        <v>52</v>
      </c>
      <c r="D223" s="20">
        <v>0.08315972222222222</v>
      </c>
      <c r="E223" s="19">
        <v>519</v>
      </c>
      <c r="F223" s="20">
        <v>0.08148148148148149</v>
      </c>
      <c r="G223" s="24">
        <v>568</v>
      </c>
      <c r="J223" s="20">
        <v>0.08217592592592593</v>
      </c>
      <c r="K223" s="22">
        <v>835</v>
      </c>
      <c r="L223" s="20">
        <v>0.08611111111111112</v>
      </c>
      <c r="M223" s="22">
        <v>812</v>
      </c>
      <c r="N223" s="20">
        <v>0.056134259259259266</v>
      </c>
      <c r="O223" s="22">
        <v>783</v>
      </c>
      <c r="P223" s="20">
        <v>0.07092592592592593</v>
      </c>
      <c r="Q223" s="22">
        <v>777</v>
      </c>
      <c r="R223" s="20">
        <v>0.1259837962962963</v>
      </c>
      <c r="S223" s="22">
        <v>1000</v>
      </c>
      <c r="T223" s="20">
        <v>0.06834490740740741</v>
      </c>
      <c r="U223" s="19">
        <v>575</v>
      </c>
      <c r="V223" s="23">
        <v>0.04771990740740741</v>
      </c>
      <c r="W223" s="22">
        <v>606</v>
      </c>
      <c r="X223" s="19">
        <f>S223+Q223+O223+M223+K223+W223</f>
        <v>4813</v>
      </c>
      <c r="Y223" s="34" t="s">
        <v>169</v>
      </c>
      <c r="Z223" s="3"/>
      <c r="AA223" s="3"/>
    </row>
    <row r="224" spans="1:26" ht="9.75" customHeight="1">
      <c r="A224" s="14" t="s">
        <v>423</v>
      </c>
      <c r="B224" s="14"/>
      <c r="C224" s="8" t="s">
        <v>66</v>
      </c>
      <c r="D224" s="20">
        <v>0.0431712962962963</v>
      </c>
      <c r="E224" s="22">
        <v>1000</v>
      </c>
      <c r="F224" s="20">
        <v>0.05112268518518518</v>
      </c>
      <c r="G224" s="22">
        <v>905</v>
      </c>
      <c r="H224" s="33" t="s">
        <v>331</v>
      </c>
      <c r="I224" s="26">
        <v>1000</v>
      </c>
      <c r="J224" s="20">
        <v>0.06863425925925926</v>
      </c>
      <c r="K224" s="22">
        <v>1000</v>
      </c>
      <c r="N224" s="33" t="s">
        <v>422</v>
      </c>
      <c r="O224" s="22">
        <v>250</v>
      </c>
      <c r="X224" s="19">
        <f>O224+K224+I224+G224+E224</f>
        <v>4155</v>
      </c>
      <c r="Y224" s="34" t="s">
        <v>10</v>
      </c>
      <c r="Z224" s="2"/>
    </row>
    <row r="225" spans="1:26" ht="9.75" customHeight="1">
      <c r="A225" s="14" t="s">
        <v>423</v>
      </c>
      <c r="B225" s="14"/>
      <c r="C225" s="8" t="s">
        <v>171</v>
      </c>
      <c r="D225" s="20">
        <v>0.06740740740740742</v>
      </c>
      <c r="E225" s="22">
        <v>640</v>
      </c>
      <c r="F225" s="20"/>
      <c r="G225" s="19"/>
      <c r="H225" s="20">
        <v>0.08105324074074073</v>
      </c>
      <c r="I225" s="22">
        <v>527</v>
      </c>
      <c r="J225" s="20">
        <v>0.13668981481481482</v>
      </c>
      <c r="K225" s="22">
        <v>502</v>
      </c>
      <c r="N225" s="20">
        <v>0.06388888888888888</v>
      </c>
      <c r="O225" s="22">
        <v>688</v>
      </c>
      <c r="P225" s="20">
        <v>0.07092592592592593</v>
      </c>
      <c r="Q225" s="22">
        <v>777</v>
      </c>
      <c r="R225" s="20">
        <v>0.1259837962962963</v>
      </c>
      <c r="S225" s="22">
        <v>1000</v>
      </c>
      <c r="V225" s="23">
        <v>0.07849537037037037</v>
      </c>
      <c r="W225" s="24">
        <v>368</v>
      </c>
      <c r="X225" s="19">
        <f>S225+Q225+O225+K225+I225+E225</f>
        <v>4134</v>
      </c>
      <c r="Y225" s="34" t="s">
        <v>10</v>
      </c>
      <c r="Z225" s="2"/>
    </row>
    <row r="226" spans="1:26" ht="9.75" customHeight="1">
      <c r="A226" s="14" t="s">
        <v>423</v>
      </c>
      <c r="B226" s="14"/>
      <c r="C226" s="8" t="s">
        <v>1</v>
      </c>
      <c r="D226" s="20">
        <v>0.06157407407407408</v>
      </c>
      <c r="E226" s="22">
        <v>701</v>
      </c>
      <c r="F226" s="20">
        <v>0.06686342592592592</v>
      </c>
      <c r="G226" s="22">
        <v>692</v>
      </c>
      <c r="J226" s="37" t="s">
        <v>99</v>
      </c>
      <c r="K226" s="19">
        <v>250</v>
      </c>
      <c r="N226" s="20">
        <v>0.06631944444444444</v>
      </c>
      <c r="O226" s="22">
        <v>663</v>
      </c>
      <c r="P226" s="33" t="s">
        <v>355</v>
      </c>
      <c r="Q226" s="25">
        <f>(U226+O226+G226+E226)/4</f>
        <v>655</v>
      </c>
      <c r="R226" s="33" t="s">
        <v>355</v>
      </c>
      <c r="S226" s="25">
        <v>655</v>
      </c>
      <c r="T226" s="20">
        <v>0.06967592592592593</v>
      </c>
      <c r="U226" s="22">
        <v>564</v>
      </c>
      <c r="X226" s="19">
        <f>U226+S226+Q226+O226+G226+E226</f>
        <v>3930</v>
      </c>
      <c r="Y226" s="34"/>
      <c r="Z226" s="2"/>
    </row>
    <row r="227" spans="1:26" ht="9.75" customHeight="1">
      <c r="A227" s="14" t="s">
        <v>423</v>
      </c>
      <c r="B227" s="14"/>
      <c r="C227" s="8" t="s">
        <v>298</v>
      </c>
      <c r="D227" s="20"/>
      <c r="E227" s="19"/>
      <c r="F227" s="20"/>
      <c r="G227" s="19"/>
      <c r="H227" s="20"/>
      <c r="J227" s="33" t="s">
        <v>99</v>
      </c>
      <c r="K227" s="22">
        <v>250</v>
      </c>
      <c r="P227" s="33" t="s">
        <v>355</v>
      </c>
      <c r="Q227" s="25">
        <f>(459+628)/2</f>
        <v>543.5</v>
      </c>
      <c r="R227" s="33" t="s">
        <v>355</v>
      </c>
      <c r="S227" s="25">
        <v>544</v>
      </c>
      <c r="T227" s="20">
        <v>0.0857175925925926</v>
      </c>
      <c r="U227" s="22">
        <v>459</v>
      </c>
      <c r="V227" s="23">
        <v>0.04605324074074074</v>
      </c>
      <c r="W227" s="22">
        <v>628</v>
      </c>
      <c r="X227" s="19">
        <f>U227+S227+Q227+K227+W227</f>
        <v>2424.5</v>
      </c>
      <c r="Y227" s="34" t="s">
        <v>602</v>
      </c>
      <c r="Z227" s="2"/>
    </row>
    <row r="228" spans="1:26" ht="9.75" customHeight="1">
      <c r="A228" s="14" t="s">
        <v>423</v>
      </c>
      <c r="B228" s="14"/>
      <c r="C228" s="8" t="s">
        <v>39</v>
      </c>
      <c r="D228" s="20">
        <v>0.060995370370370366</v>
      </c>
      <c r="E228" s="22">
        <v>708</v>
      </c>
      <c r="F228" s="20">
        <v>0.0636574074074074</v>
      </c>
      <c r="G228" s="22">
        <v>726</v>
      </c>
      <c r="H228" s="20">
        <v>0.06976851851851852</v>
      </c>
      <c r="I228" s="22">
        <v>612</v>
      </c>
      <c r="J228" s="33" t="s">
        <v>99</v>
      </c>
      <c r="K228" s="22">
        <v>250</v>
      </c>
      <c r="N228" s="20">
        <v>0.07291666666666667</v>
      </c>
      <c r="O228" s="22">
        <v>603</v>
      </c>
      <c r="T228" s="20">
        <v>0.08086805555555555</v>
      </c>
      <c r="U228" s="22">
        <v>486</v>
      </c>
      <c r="X228" s="19">
        <f>E228+G228+I228+K228+M228</f>
        <v>2296</v>
      </c>
      <c r="Y228" s="34" t="s">
        <v>37</v>
      </c>
      <c r="Z228" s="2"/>
    </row>
    <row r="229" spans="1:26" ht="9.75" customHeight="1">
      <c r="A229" s="14" t="s">
        <v>423</v>
      </c>
      <c r="B229" s="14"/>
      <c r="C229" s="8" t="s">
        <v>296</v>
      </c>
      <c r="D229" s="20"/>
      <c r="E229" s="19"/>
      <c r="F229" s="20"/>
      <c r="G229" s="19"/>
      <c r="H229" s="20"/>
      <c r="J229" s="20">
        <v>0.1380787037037037</v>
      </c>
      <c r="K229" s="22">
        <v>497</v>
      </c>
      <c r="N229" s="20">
        <v>0.07875</v>
      </c>
      <c r="O229" s="22">
        <v>558</v>
      </c>
      <c r="T229" s="20">
        <v>0.07092592592592593</v>
      </c>
      <c r="U229" s="22">
        <v>554</v>
      </c>
      <c r="V229" s="23">
        <v>0.06333333333333334</v>
      </c>
      <c r="W229" s="22">
        <v>457</v>
      </c>
      <c r="X229" s="19">
        <f>U229+O229+K229+457</f>
        <v>2066</v>
      </c>
      <c r="Y229" s="34"/>
      <c r="Z229" s="2"/>
    </row>
    <row r="230" spans="1:26" ht="9.75" customHeight="1">
      <c r="A230" s="14" t="s">
        <v>423</v>
      </c>
      <c r="B230" s="14"/>
      <c r="C230" s="8" t="s">
        <v>332</v>
      </c>
      <c r="D230" s="20"/>
      <c r="E230" s="19"/>
      <c r="F230" s="20"/>
      <c r="G230" s="19"/>
      <c r="H230" s="20"/>
      <c r="L230" s="20">
        <v>0.0835185185185185</v>
      </c>
      <c r="M230" s="22">
        <v>838</v>
      </c>
      <c r="N230" s="20">
        <v>0.078125</v>
      </c>
      <c r="O230" s="22">
        <v>563</v>
      </c>
      <c r="V230" s="23">
        <v>0.05564814814814815</v>
      </c>
      <c r="W230" s="22">
        <v>520</v>
      </c>
      <c r="X230" s="19">
        <f>O230+M230+520</f>
        <v>1921</v>
      </c>
      <c r="Y230" s="34" t="s">
        <v>152</v>
      </c>
      <c r="Z230" s="2"/>
    </row>
    <row r="231" spans="1:26" ht="9.75" customHeight="1">
      <c r="A231" s="14" t="s">
        <v>423</v>
      </c>
      <c r="B231" s="14"/>
      <c r="C231" s="8" t="s">
        <v>335</v>
      </c>
      <c r="D231" s="21"/>
      <c r="E231" s="19"/>
      <c r="F231" s="20"/>
      <c r="G231" s="19"/>
      <c r="L231" s="20">
        <v>0.14322916666666666</v>
      </c>
      <c r="M231" s="22">
        <v>488</v>
      </c>
      <c r="T231" s="20">
        <v>0.08252314814814815</v>
      </c>
      <c r="U231" s="22">
        <v>476</v>
      </c>
      <c r="V231" s="23">
        <v>0.04939814814814814</v>
      </c>
      <c r="W231" s="22">
        <v>585</v>
      </c>
      <c r="X231" s="19">
        <f>U231+M231+585</f>
        <v>1549</v>
      </c>
      <c r="Y231" s="34"/>
      <c r="Z231" s="2"/>
    </row>
    <row r="232" spans="1:26" ht="9.75" customHeight="1">
      <c r="A232" s="14" t="s">
        <v>423</v>
      </c>
      <c r="B232" s="14"/>
      <c r="C232" s="8" t="s">
        <v>53</v>
      </c>
      <c r="D232" s="21"/>
      <c r="E232" s="19"/>
      <c r="F232" s="37" t="s">
        <v>99</v>
      </c>
      <c r="G232" s="22">
        <v>250</v>
      </c>
      <c r="J232" s="33" t="s">
        <v>99</v>
      </c>
      <c r="K232" s="22">
        <v>250</v>
      </c>
      <c r="N232" s="33" t="s">
        <v>99</v>
      </c>
      <c r="O232" s="22">
        <v>250</v>
      </c>
      <c r="T232" s="20">
        <v>0.08697916666666666</v>
      </c>
      <c r="U232" s="22">
        <v>452</v>
      </c>
      <c r="V232" s="23">
        <v>0.1015625</v>
      </c>
      <c r="W232" s="22">
        <v>285</v>
      </c>
      <c r="X232" s="19">
        <f>U232+O232+K232+G232+W232</f>
        <v>1487</v>
      </c>
      <c r="Y232" s="34"/>
      <c r="Z232" s="2"/>
    </row>
    <row r="233" spans="1:26" ht="9.75" customHeight="1">
      <c r="A233" s="14" t="s">
        <v>423</v>
      </c>
      <c r="B233" s="14"/>
      <c r="C233" s="8" t="s">
        <v>226</v>
      </c>
      <c r="D233" s="20"/>
      <c r="E233" s="19"/>
      <c r="F233" s="20"/>
      <c r="G233" s="19"/>
      <c r="H233" s="21" t="s">
        <v>227</v>
      </c>
      <c r="I233" s="22">
        <v>566</v>
      </c>
      <c r="J233" s="20"/>
      <c r="N233" s="36"/>
      <c r="O233" s="24"/>
      <c r="P233" s="28"/>
      <c r="Q233" s="24"/>
      <c r="R233" s="28"/>
      <c r="S233" s="24"/>
      <c r="T233" s="28"/>
      <c r="U233" s="24"/>
      <c r="V233" s="23">
        <v>0.048125</v>
      </c>
      <c r="W233" s="22">
        <v>601</v>
      </c>
      <c r="X233" s="19">
        <f>W233+I233</f>
        <v>1167</v>
      </c>
      <c r="Y233" s="34" t="s">
        <v>10</v>
      </c>
      <c r="Z233" s="2"/>
    </row>
    <row r="234" spans="1:26" ht="9.75" customHeight="1">
      <c r="A234" s="14" t="s">
        <v>423</v>
      </c>
      <c r="B234" s="14"/>
      <c r="C234" s="8" t="s">
        <v>425</v>
      </c>
      <c r="D234" s="20"/>
      <c r="E234" s="19"/>
      <c r="F234" s="20"/>
      <c r="G234" s="19"/>
      <c r="H234" s="20"/>
      <c r="J234" s="20"/>
      <c r="N234" s="20">
        <v>0.08368055555555555</v>
      </c>
      <c r="O234" s="22">
        <v>525</v>
      </c>
      <c r="V234" s="23">
        <v>0.0475</v>
      </c>
      <c r="W234" s="22">
        <v>609</v>
      </c>
      <c r="X234" s="19">
        <v>1134</v>
      </c>
      <c r="Y234" s="34" t="s">
        <v>10</v>
      </c>
      <c r="Z234" s="2"/>
    </row>
    <row r="235" spans="1:26" ht="9.75" customHeight="1">
      <c r="A235" s="14" t="s">
        <v>423</v>
      </c>
      <c r="B235" s="14"/>
      <c r="C235" s="8" t="s">
        <v>424</v>
      </c>
      <c r="D235" s="21"/>
      <c r="E235" s="19"/>
      <c r="F235" s="20"/>
      <c r="G235" s="19"/>
      <c r="H235" s="20"/>
      <c r="J235" s="20"/>
      <c r="L235" s="20"/>
      <c r="N235" s="20">
        <v>0.08240740740740742</v>
      </c>
      <c r="O235" s="22">
        <v>533</v>
      </c>
      <c r="T235" s="20">
        <v>0.07163194444444444</v>
      </c>
      <c r="U235" s="22">
        <v>549</v>
      </c>
      <c r="X235" s="19">
        <f>U235+O235</f>
        <v>1082</v>
      </c>
      <c r="Y235" s="34"/>
      <c r="Z235" s="2"/>
    </row>
    <row r="236" spans="1:26" ht="9.75" customHeight="1">
      <c r="A236" s="14" t="s">
        <v>423</v>
      </c>
      <c r="B236" s="14"/>
      <c r="C236" s="8" t="s">
        <v>493</v>
      </c>
      <c r="D236" s="20"/>
      <c r="E236" s="19"/>
      <c r="F236" s="20"/>
      <c r="G236" s="19"/>
      <c r="L236" s="20"/>
      <c r="N236" s="20"/>
      <c r="T236" s="20">
        <v>0.08888888888888889</v>
      </c>
      <c r="U236" s="22">
        <v>442</v>
      </c>
      <c r="V236" s="23">
        <v>0.08561342592592593</v>
      </c>
      <c r="W236" s="22">
        <v>338</v>
      </c>
      <c r="X236" s="19">
        <v>780</v>
      </c>
      <c r="Y236" s="34"/>
      <c r="Z236" s="2"/>
    </row>
    <row r="237" spans="1:26" ht="9.75" customHeight="1">
      <c r="A237" s="14" t="s">
        <v>423</v>
      </c>
      <c r="B237" s="14"/>
      <c r="C237" s="8" t="s">
        <v>100</v>
      </c>
      <c r="D237" s="20"/>
      <c r="E237" s="19"/>
      <c r="F237" s="20"/>
      <c r="G237" s="19"/>
      <c r="N237" s="20">
        <v>0.07597222222222222</v>
      </c>
      <c r="O237" s="22">
        <v>579</v>
      </c>
      <c r="X237" s="19">
        <v>579</v>
      </c>
      <c r="Y237" s="34" t="s">
        <v>31</v>
      </c>
      <c r="Z237" s="2"/>
    </row>
    <row r="238" spans="1:26" ht="9.75" customHeight="1">
      <c r="A238" s="14" t="s">
        <v>423</v>
      </c>
      <c r="B238" s="14"/>
      <c r="C238" s="8" t="s">
        <v>426</v>
      </c>
      <c r="D238" s="20"/>
      <c r="E238" s="19"/>
      <c r="F238" s="20"/>
      <c r="G238" s="19"/>
      <c r="H238" s="20"/>
      <c r="L238" s="20"/>
      <c r="N238" s="20">
        <v>0.09094907407407408</v>
      </c>
      <c r="O238" s="22">
        <v>483</v>
      </c>
      <c r="X238" s="19">
        <v>483</v>
      </c>
      <c r="Y238" s="34" t="s">
        <v>387</v>
      </c>
      <c r="Z238" s="2"/>
    </row>
    <row r="239" spans="1:27" ht="9.75" customHeight="1">
      <c r="A239" s="14" t="s">
        <v>423</v>
      </c>
      <c r="B239" s="14"/>
      <c r="C239" s="8" t="s">
        <v>603</v>
      </c>
      <c r="D239" s="36"/>
      <c r="E239" s="24"/>
      <c r="F239" s="36"/>
      <c r="G239" s="24"/>
      <c r="H239" s="28"/>
      <c r="I239" s="24"/>
      <c r="J239" s="36"/>
      <c r="K239" s="24"/>
      <c r="L239" s="36"/>
      <c r="M239" s="24"/>
      <c r="N239" s="36"/>
      <c r="O239" s="24"/>
      <c r="P239" s="36"/>
      <c r="Q239" s="24"/>
      <c r="R239" s="28"/>
      <c r="S239" s="24"/>
      <c r="T239" s="28"/>
      <c r="U239" s="24"/>
      <c r="V239" s="23">
        <v>0.06503472222222222</v>
      </c>
      <c r="W239" s="22">
        <v>445</v>
      </c>
      <c r="X239" s="19">
        <v>445</v>
      </c>
      <c r="Y239" s="34" t="s">
        <v>604</v>
      </c>
      <c r="Z239" s="3"/>
      <c r="AA239" s="3"/>
    </row>
    <row r="240" spans="1:26" ht="9.75" customHeight="1">
      <c r="A240" s="14" t="s">
        <v>423</v>
      </c>
      <c r="B240" s="14"/>
      <c r="C240" s="8" t="s">
        <v>427</v>
      </c>
      <c r="D240" s="20"/>
      <c r="E240" s="19"/>
      <c r="F240" s="20"/>
      <c r="G240" s="19"/>
      <c r="H240" s="20"/>
      <c r="J240" s="20"/>
      <c r="N240" s="20">
        <v>0.10509259259259258</v>
      </c>
      <c r="O240" s="22">
        <v>418</v>
      </c>
      <c r="X240" s="19">
        <v>418</v>
      </c>
      <c r="Y240" s="34" t="s">
        <v>152</v>
      </c>
      <c r="Z240" s="2"/>
    </row>
    <row r="241" spans="1:26" ht="9.75" customHeight="1">
      <c r="A241" s="14" t="s">
        <v>423</v>
      </c>
      <c r="B241" s="14"/>
      <c r="C241" s="8" t="s">
        <v>605</v>
      </c>
      <c r="D241" s="21"/>
      <c r="E241" s="19"/>
      <c r="F241" s="20"/>
      <c r="G241" s="19"/>
      <c r="L241" s="36"/>
      <c r="M241" s="24"/>
      <c r="N241" s="28"/>
      <c r="O241" s="24"/>
      <c r="P241" s="28"/>
      <c r="Q241" s="24"/>
      <c r="R241" s="28"/>
      <c r="S241" s="24"/>
      <c r="T241" s="36"/>
      <c r="U241" s="24"/>
      <c r="V241" s="23">
        <v>0.07368055555555555</v>
      </c>
      <c r="W241" s="22">
        <v>392</v>
      </c>
      <c r="X241" s="19">
        <v>392</v>
      </c>
      <c r="Y241" s="34" t="s">
        <v>582</v>
      </c>
      <c r="Z241" s="2"/>
    </row>
    <row r="242" spans="1:26" ht="9.75" customHeight="1">
      <c r="A242" s="14" t="s">
        <v>423</v>
      </c>
      <c r="B242" s="14"/>
      <c r="C242" s="8" t="s">
        <v>606</v>
      </c>
      <c r="D242" s="36"/>
      <c r="E242" s="24"/>
      <c r="F242" s="36"/>
      <c r="G242" s="24"/>
      <c r="H242" s="36"/>
      <c r="I242" s="24"/>
      <c r="J242" s="28"/>
      <c r="K242" s="24"/>
      <c r="L242" s="28"/>
      <c r="M242" s="24"/>
      <c r="N242" s="36"/>
      <c r="O242" s="24"/>
      <c r="P242" s="28"/>
      <c r="Q242" s="24"/>
      <c r="R242" s="28"/>
      <c r="S242" s="24"/>
      <c r="T242" s="36"/>
      <c r="U242" s="24"/>
      <c r="V242" s="23">
        <v>0.08113425925925927</v>
      </c>
      <c r="W242" s="22">
        <v>356</v>
      </c>
      <c r="X242" s="19">
        <v>356</v>
      </c>
      <c r="Y242" s="34"/>
      <c r="Z242" s="2"/>
    </row>
    <row r="243" spans="1:26" ht="9.75" customHeight="1">
      <c r="A243" s="14" t="s">
        <v>423</v>
      </c>
      <c r="B243" s="14"/>
      <c r="C243" s="8" t="s">
        <v>494</v>
      </c>
      <c r="D243" s="20"/>
      <c r="E243" s="19"/>
      <c r="F243" s="20"/>
      <c r="G243" s="19"/>
      <c r="H243" s="20"/>
      <c r="I243" s="24"/>
      <c r="J243" s="20"/>
      <c r="L243" s="20"/>
      <c r="N243" s="20"/>
      <c r="T243" s="20">
        <v>0.12297453703703703</v>
      </c>
      <c r="U243" s="22">
        <v>320</v>
      </c>
      <c r="X243" s="19">
        <v>320</v>
      </c>
      <c r="Y243" s="34"/>
      <c r="Z243" s="2"/>
    </row>
    <row r="244" spans="1:26" ht="9.75" customHeight="1">
      <c r="A244" s="14" t="s">
        <v>32</v>
      </c>
      <c r="B244" s="14"/>
      <c r="C244" s="8" t="s">
        <v>70</v>
      </c>
      <c r="D244" s="20">
        <v>0.059953703703703703</v>
      </c>
      <c r="E244" s="19">
        <v>666</v>
      </c>
      <c r="F244" s="20">
        <v>0.043645833333333335</v>
      </c>
      <c r="G244" s="22">
        <v>1000</v>
      </c>
      <c r="J244" s="20">
        <v>0.05109953703703704</v>
      </c>
      <c r="K244" s="19">
        <v>813</v>
      </c>
      <c r="L244" s="20">
        <v>0.07255787037037037</v>
      </c>
      <c r="M244" s="22">
        <v>860</v>
      </c>
      <c r="N244" s="20">
        <v>0.052453703703703704</v>
      </c>
      <c r="O244" s="22">
        <v>1000</v>
      </c>
      <c r="P244" s="20">
        <v>0.03576388888888889</v>
      </c>
      <c r="Q244" s="22">
        <v>1000</v>
      </c>
      <c r="R244" s="20">
        <v>0.10185185185185186</v>
      </c>
      <c r="S244" s="22">
        <v>937</v>
      </c>
      <c r="T244" s="20">
        <v>0.04241898148148148</v>
      </c>
      <c r="U244" s="22">
        <v>1000</v>
      </c>
      <c r="X244" s="19">
        <f>U244+S244+Q244+O244+M244+G244</f>
        <v>5797</v>
      </c>
      <c r="Y244" s="34" t="s">
        <v>10</v>
      </c>
      <c r="Z244" s="2"/>
    </row>
    <row r="245" spans="1:26" ht="9.75" customHeight="1">
      <c r="A245" s="14" t="s">
        <v>32</v>
      </c>
      <c r="B245" s="14"/>
      <c r="C245" s="8" t="s">
        <v>137</v>
      </c>
      <c r="D245" s="20">
        <v>0.04576388888888889</v>
      </c>
      <c r="E245" s="24">
        <v>872</v>
      </c>
      <c r="F245" s="20"/>
      <c r="G245" s="19"/>
      <c r="H245" s="20">
        <v>0.03788194444444444</v>
      </c>
      <c r="I245" s="22">
        <v>889</v>
      </c>
      <c r="J245" s="20">
        <v>0.0537037037037037</v>
      </c>
      <c r="K245" s="19">
        <v>774</v>
      </c>
      <c r="L245" s="20">
        <v>0.06239583333333334</v>
      </c>
      <c r="M245" s="22">
        <v>1000</v>
      </c>
      <c r="P245" s="20">
        <v>0.03671296296296296</v>
      </c>
      <c r="Q245" s="22">
        <v>974</v>
      </c>
      <c r="R245" s="20">
        <v>0.10055555555555555</v>
      </c>
      <c r="S245" s="22">
        <v>949</v>
      </c>
      <c r="T245" s="20">
        <v>0.04569444444444445</v>
      </c>
      <c r="U245" s="22">
        <v>928</v>
      </c>
      <c r="V245" s="23">
        <v>0.0465625</v>
      </c>
      <c r="W245" s="22">
        <v>1000</v>
      </c>
      <c r="X245" s="19">
        <f>I245+M245+Q245+S245+U245+W245</f>
        <v>5740</v>
      </c>
      <c r="Y245" s="34" t="s">
        <v>21</v>
      </c>
      <c r="Z245" s="2"/>
    </row>
    <row r="246" spans="1:26" ht="9.75" customHeight="1">
      <c r="A246" s="14" t="s">
        <v>32</v>
      </c>
      <c r="B246" s="14"/>
      <c r="C246" s="8" t="s">
        <v>49</v>
      </c>
      <c r="D246" s="20">
        <v>0.0559375</v>
      </c>
      <c r="E246" s="24">
        <v>714</v>
      </c>
      <c r="F246" s="20">
        <v>0.04721064814814815</v>
      </c>
      <c r="G246" s="22">
        <v>924</v>
      </c>
      <c r="H246" s="20">
        <v>0.04627314814814815</v>
      </c>
      <c r="I246" s="22">
        <v>728</v>
      </c>
      <c r="N246" s="20">
        <v>0.05289351851851851</v>
      </c>
      <c r="O246" s="22">
        <v>992</v>
      </c>
      <c r="P246" s="20">
        <v>0.05084490740740741</v>
      </c>
      <c r="Q246" s="19">
        <v>703</v>
      </c>
      <c r="R246" s="20">
        <v>0.09543981481481482</v>
      </c>
      <c r="S246" s="22">
        <v>1000</v>
      </c>
      <c r="T246" s="20">
        <v>0.0528125</v>
      </c>
      <c r="U246" s="22">
        <v>803</v>
      </c>
      <c r="V246" s="23">
        <v>0.04670138888888889</v>
      </c>
      <c r="W246" s="22">
        <v>997</v>
      </c>
      <c r="X246" s="19">
        <f>U246+S246+O246+I246+G246+W246</f>
        <v>5444</v>
      </c>
      <c r="Y246" s="34" t="s">
        <v>50</v>
      </c>
      <c r="Z246" s="2"/>
    </row>
    <row r="247" spans="1:26" ht="9.75" customHeight="1">
      <c r="A247" s="14" t="s">
        <v>32</v>
      </c>
      <c r="B247" s="14"/>
      <c r="C247" s="8" t="s">
        <v>138</v>
      </c>
      <c r="D247" s="20">
        <v>0.03991898148148148</v>
      </c>
      <c r="E247" s="22">
        <v>1000</v>
      </c>
      <c r="F247" s="20"/>
      <c r="G247" s="19"/>
      <c r="H247" s="20">
        <v>0.03369212962962963</v>
      </c>
      <c r="I247" s="22">
        <v>1000</v>
      </c>
      <c r="J247" s="20">
        <v>0.04155092592592593</v>
      </c>
      <c r="K247" s="22">
        <v>1000</v>
      </c>
      <c r="L247" s="20">
        <v>0.0625462962962963</v>
      </c>
      <c r="M247" s="22">
        <v>998</v>
      </c>
      <c r="P247" s="20">
        <v>0.03576388888888889</v>
      </c>
      <c r="Q247" s="22">
        <v>1000</v>
      </c>
      <c r="X247" s="19">
        <f>Q247+M247+K247+I247+E247</f>
        <v>4998</v>
      </c>
      <c r="Y247" s="34" t="s">
        <v>31</v>
      </c>
      <c r="Z247" s="2"/>
    </row>
    <row r="248" spans="1:26" ht="9.75" customHeight="1">
      <c r="A248" s="14" t="s">
        <v>32</v>
      </c>
      <c r="B248" s="14"/>
      <c r="C248" s="8" t="s">
        <v>134</v>
      </c>
      <c r="D248" s="20">
        <v>0.07291666666666667</v>
      </c>
      <c r="E248" s="22">
        <v>547</v>
      </c>
      <c r="F248" s="20"/>
      <c r="G248" s="19"/>
      <c r="H248" s="20">
        <v>0.05445601851851852</v>
      </c>
      <c r="I248" s="22">
        <v>619</v>
      </c>
      <c r="J248" s="20">
        <v>0.08043981481481481</v>
      </c>
      <c r="K248" s="19">
        <v>517</v>
      </c>
      <c r="L248" s="20">
        <v>0.07918981481481481</v>
      </c>
      <c r="M248" s="22">
        <v>788</v>
      </c>
      <c r="P248" s="20">
        <v>0.03671296296296296</v>
      </c>
      <c r="Q248" s="22">
        <v>974</v>
      </c>
      <c r="R248" s="20">
        <v>0.10055555555555555</v>
      </c>
      <c r="S248" s="22">
        <v>949</v>
      </c>
      <c r="T248" s="20">
        <v>0.06797453703703704</v>
      </c>
      <c r="U248" s="22">
        <v>624</v>
      </c>
      <c r="X248" s="19">
        <f>U248+S248+Q248+M248+I248+E248</f>
        <v>4501</v>
      </c>
      <c r="Y248" s="34" t="s">
        <v>21</v>
      </c>
      <c r="Z248" s="2"/>
    </row>
    <row r="249" spans="1:26" ht="9.75" customHeight="1">
      <c r="A249" s="14" t="s">
        <v>32</v>
      </c>
      <c r="B249" s="14"/>
      <c r="C249" s="8" t="s">
        <v>139</v>
      </c>
      <c r="D249" s="20">
        <v>0.05833333333333333</v>
      </c>
      <c r="E249" s="22">
        <v>684</v>
      </c>
      <c r="F249" s="37" t="s">
        <v>331</v>
      </c>
      <c r="G249" s="22">
        <v>684</v>
      </c>
      <c r="H249" s="20">
        <v>0.050972222222222224</v>
      </c>
      <c r="I249" s="22">
        <v>661</v>
      </c>
      <c r="J249" s="33" t="s">
        <v>355</v>
      </c>
      <c r="K249" s="22">
        <f>(E249+G249+I249+U249)/4</f>
        <v>711.5</v>
      </c>
      <c r="T249" s="33" t="s">
        <v>331</v>
      </c>
      <c r="U249" s="22">
        <v>817</v>
      </c>
      <c r="V249" s="23">
        <v>0.056979166666666664</v>
      </c>
      <c r="W249" s="22">
        <v>817</v>
      </c>
      <c r="X249" s="19">
        <f>E249+G249+I249+K249+U249+W249</f>
        <v>4374.5</v>
      </c>
      <c r="Y249" s="34" t="s">
        <v>10</v>
      </c>
      <c r="Z249" s="2"/>
    </row>
    <row r="250" spans="1:26" ht="9.75" customHeight="1">
      <c r="A250" s="14" t="s">
        <v>32</v>
      </c>
      <c r="B250" s="14"/>
      <c r="C250" s="8" t="s">
        <v>92</v>
      </c>
      <c r="D250" s="37" t="s">
        <v>99</v>
      </c>
      <c r="E250" s="19">
        <v>250</v>
      </c>
      <c r="F250" s="20">
        <v>0.05101851851851852</v>
      </c>
      <c r="G250" s="22">
        <v>855</v>
      </c>
      <c r="J250" s="20">
        <v>0.06851851851851852</v>
      </c>
      <c r="K250" s="22">
        <v>606</v>
      </c>
      <c r="N250" s="20">
        <v>0.06939814814814814</v>
      </c>
      <c r="O250" s="22">
        <v>756</v>
      </c>
      <c r="P250" s="33" t="s">
        <v>535</v>
      </c>
      <c r="Q250" s="22">
        <f>(U250+O250+K250+G250)/4</f>
        <v>725.5</v>
      </c>
      <c r="R250" s="33" t="s">
        <v>535</v>
      </c>
      <c r="S250" s="22">
        <v>726</v>
      </c>
      <c r="T250" s="20">
        <v>0.06189814814814815</v>
      </c>
      <c r="U250" s="22">
        <v>685</v>
      </c>
      <c r="X250" s="19">
        <f>U250+S250+Q250+O250+K250+G250</f>
        <v>4353.5</v>
      </c>
      <c r="Y250" s="34" t="s">
        <v>10</v>
      </c>
      <c r="Z250" s="2"/>
    </row>
    <row r="251" spans="1:26" ht="9.75" customHeight="1">
      <c r="A251" s="14" t="s">
        <v>32</v>
      </c>
      <c r="B251" s="14"/>
      <c r="C251" s="8" t="s">
        <v>77</v>
      </c>
      <c r="D251" s="20">
        <v>0.06465277777777778</v>
      </c>
      <c r="E251" s="22">
        <v>617</v>
      </c>
      <c r="F251" s="20">
        <v>0.06018518518518518</v>
      </c>
      <c r="G251" s="22">
        <v>725</v>
      </c>
      <c r="H251" s="20">
        <v>0.052256944444444446</v>
      </c>
      <c r="I251" s="22">
        <v>645</v>
      </c>
      <c r="J251" s="33" t="s">
        <v>99</v>
      </c>
      <c r="K251" s="19">
        <v>250</v>
      </c>
      <c r="L251" s="20">
        <v>0.10049768518518519</v>
      </c>
      <c r="M251" s="22">
        <v>621</v>
      </c>
      <c r="N251" s="20">
        <v>0.06502314814814815</v>
      </c>
      <c r="O251" s="22">
        <v>807</v>
      </c>
      <c r="T251" s="20">
        <v>0.061782407407407404</v>
      </c>
      <c r="U251" s="22">
        <v>687</v>
      </c>
      <c r="V251" s="23">
        <v>0.058634259259259254</v>
      </c>
      <c r="W251" s="22">
        <v>794</v>
      </c>
      <c r="X251" s="19">
        <f>U251+O251+M251+I251+G251+W251</f>
        <v>4279</v>
      </c>
      <c r="Y251" s="34" t="s">
        <v>31</v>
      </c>
      <c r="Z251" s="2"/>
    </row>
    <row r="252" spans="1:26" ht="9.75" customHeight="1">
      <c r="A252" s="14" t="s">
        <v>32</v>
      </c>
      <c r="B252" s="14"/>
      <c r="C252" s="8" t="s">
        <v>219</v>
      </c>
      <c r="D252" s="37" t="s">
        <v>331</v>
      </c>
      <c r="E252" s="26">
        <v>701</v>
      </c>
      <c r="F252" s="37" t="s">
        <v>331</v>
      </c>
      <c r="G252" s="26">
        <v>674</v>
      </c>
      <c r="H252" s="20">
        <v>0.04806712962962963</v>
      </c>
      <c r="I252" s="22">
        <v>701</v>
      </c>
      <c r="J252" s="20">
        <v>0.061689814814814815</v>
      </c>
      <c r="K252" s="22">
        <v>674</v>
      </c>
      <c r="L252" s="20">
        <v>0.09729166666666667</v>
      </c>
      <c r="M252" s="24">
        <v>641</v>
      </c>
      <c r="P252" s="33" t="s">
        <v>331</v>
      </c>
      <c r="Q252" s="26">
        <v>691</v>
      </c>
      <c r="R252" s="33" t="s">
        <v>331</v>
      </c>
      <c r="S252" s="24">
        <v>641</v>
      </c>
      <c r="V252" s="23">
        <v>0.06736111111111111</v>
      </c>
      <c r="W252" s="22">
        <v>691</v>
      </c>
      <c r="X252" s="19">
        <f>E252+G252+I252+K252+Q252+W252</f>
        <v>4132</v>
      </c>
      <c r="Y252" s="34" t="s">
        <v>10</v>
      </c>
      <c r="Z252" s="2"/>
    </row>
    <row r="253" spans="1:26" ht="9.75" customHeight="1">
      <c r="A253" s="14" t="s">
        <v>32</v>
      </c>
      <c r="B253" s="14"/>
      <c r="C253" s="8" t="s">
        <v>218</v>
      </c>
      <c r="D253" s="21"/>
      <c r="E253" s="19"/>
      <c r="F253" s="20"/>
      <c r="G253" s="19"/>
      <c r="H253" s="20">
        <v>0.043645833333333335</v>
      </c>
      <c r="I253" s="22">
        <v>772</v>
      </c>
      <c r="N253" s="33" t="s">
        <v>331</v>
      </c>
      <c r="O253" s="26">
        <v>872</v>
      </c>
      <c r="P253" s="20">
        <v>0.04472222222222222</v>
      </c>
      <c r="Q253" s="22">
        <v>800</v>
      </c>
      <c r="T253" s="20">
        <v>0.06046296296296296</v>
      </c>
      <c r="U253" s="22">
        <v>702</v>
      </c>
      <c r="V253" s="23">
        <v>0.05340277777777778</v>
      </c>
      <c r="W253" s="22">
        <v>872</v>
      </c>
      <c r="X253" s="19">
        <f>U253+Q253+O253+I253+W253</f>
        <v>4018</v>
      </c>
      <c r="Y253" s="34" t="s">
        <v>10</v>
      </c>
      <c r="Z253" s="2"/>
    </row>
    <row r="254" spans="1:26" ht="9.75" customHeight="1">
      <c r="A254" s="14" t="s">
        <v>32</v>
      </c>
      <c r="B254" s="14"/>
      <c r="C254" s="8" t="s">
        <v>78</v>
      </c>
      <c r="D254" s="20">
        <v>0.057129629629629634</v>
      </c>
      <c r="E254" s="22">
        <v>699</v>
      </c>
      <c r="F254" s="20">
        <v>0.05384259259259259</v>
      </c>
      <c r="G254" s="22">
        <v>811</v>
      </c>
      <c r="H254" s="20">
        <v>0.04790509259259259</v>
      </c>
      <c r="I254" s="22">
        <v>703</v>
      </c>
      <c r="J254" s="20">
        <v>0.06851851851851852</v>
      </c>
      <c r="K254" s="22">
        <v>606</v>
      </c>
      <c r="L254" s="20">
        <v>0.07618055555555556</v>
      </c>
      <c r="M254" s="22">
        <v>819</v>
      </c>
      <c r="X254" s="19">
        <f>M254+K254+I254+G254+E254</f>
        <v>3638</v>
      </c>
      <c r="Y254" s="34" t="s">
        <v>31</v>
      </c>
      <c r="Z254" s="2"/>
    </row>
    <row r="255" spans="1:26" ht="9.75" customHeight="1">
      <c r="A255" s="14" t="s">
        <v>32</v>
      </c>
      <c r="B255" s="14"/>
      <c r="C255" s="8" t="s">
        <v>96</v>
      </c>
      <c r="D255" s="21"/>
      <c r="E255" s="19"/>
      <c r="F255" s="20">
        <v>0.04946759259259259</v>
      </c>
      <c r="G255" s="22">
        <v>882</v>
      </c>
      <c r="L255" s="20">
        <v>0.0687962962962963</v>
      </c>
      <c r="M255" s="22">
        <v>907</v>
      </c>
      <c r="N255" s="20">
        <v>0.054884259259259265</v>
      </c>
      <c r="O255" s="22">
        <v>956</v>
      </c>
      <c r="V255" s="23">
        <v>0.05650462962962963</v>
      </c>
      <c r="W255" s="22">
        <v>824</v>
      </c>
      <c r="X255" s="19">
        <f>O255+M255+G255+W255</f>
        <v>3569</v>
      </c>
      <c r="Y255" s="34" t="s">
        <v>152</v>
      </c>
      <c r="Z255" s="2"/>
    </row>
    <row r="256" spans="1:26" ht="9.75" customHeight="1">
      <c r="A256" s="14" t="s">
        <v>32</v>
      </c>
      <c r="B256" s="14"/>
      <c r="C256" s="8" t="s">
        <v>100</v>
      </c>
      <c r="D256" s="20">
        <v>0.078125</v>
      </c>
      <c r="E256" s="22">
        <v>511</v>
      </c>
      <c r="F256" s="20">
        <v>0.06848379629629629</v>
      </c>
      <c r="G256" s="22">
        <v>637</v>
      </c>
      <c r="H256" s="20">
        <v>0.05659722222222222</v>
      </c>
      <c r="I256" s="22">
        <v>595</v>
      </c>
      <c r="J256" s="20">
        <v>0.06950231481481482</v>
      </c>
      <c r="K256" s="22">
        <v>598</v>
      </c>
      <c r="P256" s="33" t="s">
        <v>355</v>
      </c>
      <c r="Q256" s="22">
        <f>(K256+I256+G256+E256)/4</f>
        <v>585.25</v>
      </c>
      <c r="R256" s="33" t="s">
        <v>355</v>
      </c>
      <c r="S256" s="22">
        <v>585</v>
      </c>
      <c r="X256" s="24">
        <f>S256+Q256+K256+I256+G256+E256</f>
        <v>3511.25</v>
      </c>
      <c r="Y256" s="34" t="s">
        <v>31</v>
      </c>
      <c r="Z256" s="2"/>
    </row>
    <row r="257" spans="1:26" ht="9.75" customHeight="1">
      <c r="A257" s="14" t="s">
        <v>32</v>
      </c>
      <c r="B257" s="14"/>
      <c r="C257" s="8" t="s">
        <v>64</v>
      </c>
      <c r="D257" s="20">
        <v>0.06841435185185185</v>
      </c>
      <c r="E257" s="22">
        <v>584</v>
      </c>
      <c r="F257" s="20">
        <v>0.05570601851851852</v>
      </c>
      <c r="G257" s="22">
        <v>783</v>
      </c>
      <c r="H257" s="20">
        <v>0.049895833333333334</v>
      </c>
      <c r="I257" s="22">
        <v>675</v>
      </c>
      <c r="J257" s="20">
        <v>0.0671875</v>
      </c>
      <c r="K257" s="22">
        <v>618</v>
      </c>
      <c r="L257" s="20">
        <v>0.07563657407407408</v>
      </c>
      <c r="M257" s="22">
        <v>825</v>
      </c>
      <c r="X257" s="19">
        <f>M257+K257+I257+G257+E257</f>
        <v>3485</v>
      </c>
      <c r="Y257" s="34" t="s">
        <v>10</v>
      </c>
      <c r="Z257" s="2"/>
    </row>
    <row r="258" spans="1:26" ht="9.75" customHeight="1">
      <c r="A258" s="14" t="s">
        <v>32</v>
      </c>
      <c r="B258" s="14"/>
      <c r="C258" s="8" t="s">
        <v>486</v>
      </c>
      <c r="D258" s="20"/>
      <c r="E258" s="19"/>
      <c r="F258" s="20"/>
      <c r="G258" s="19"/>
      <c r="H258" s="20"/>
      <c r="J258" s="20"/>
      <c r="N258" s="33" t="s">
        <v>331</v>
      </c>
      <c r="O258" s="22">
        <v>800</v>
      </c>
      <c r="P258" s="20">
        <v>0.04472222222222222</v>
      </c>
      <c r="Q258" s="22">
        <v>800</v>
      </c>
      <c r="T258" s="20">
        <v>0.05601851851851852</v>
      </c>
      <c r="U258" s="22">
        <v>757</v>
      </c>
      <c r="V258" s="23">
        <v>0.061412037037037036</v>
      </c>
      <c r="W258" s="22">
        <v>758</v>
      </c>
      <c r="X258" s="19">
        <f>U258+Q258+O258+W258</f>
        <v>3115</v>
      </c>
      <c r="Y258" s="34" t="s">
        <v>10</v>
      </c>
      <c r="Z258" s="2"/>
    </row>
    <row r="259" spans="1:26" ht="9.75" customHeight="1">
      <c r="A259" s="14" t="s">
        <v>32</v>
      </c>
      <c r="B259" s="14"/>
      <c r="C259" s="8" t="s">
        <v>95</v>
      </c>
      <c r="D259" s="21"/>
      <c r="E259" s="19"/>
      <c r="F259" s="20">
        <v>0.07675925925925926</v>
      </c>
      <c r="G259" s="22">
        <v>569</v>
      </c>
      <c r="H259" s="20">
        <v>0.056886574074074076</v>
      </c>
      <c r="I259" s="22">
        <v>592</v>
      </c>
      <c r="N259" s="20">
        <v>0.0699074074074074</v>
      </c>
      <c r="O259" s="22">
        <v>750</v>
      </c>
      <c r="R259" s="20">
        <v>0.10185185185185186</v>
      </c>
      <c r="S259" s="22">
        <v>937</v>
      </c>
      <c r="X259" s="19">
        <f>S259+O259+I259+G259</f>
        <v>2848</v>
      </c>
      <c r="Y259" s="34"/>
      <c r="Z259" s="2"/>
    </row>
    <row r="260" spans="1:26" ht="9.75" customHeight="1">
      <c r="A260" s="14" t="s">
        <v>32</v>
      </c>
      <c r="B260" s="14"/>
      <c r="C260" s="8" t="s">
        <v>127</v>
      </c>
      <c r="D260" s="20">
        <v>0.08171296296296296</v>
      </c>
      <c r="E260" s="22">
        <v>489</v>
      </c>
      <c r="F260" s="20"/>
      <c r="G260" s="19"/>
      <c r="J260" s="20">
        <v>0.09346064814814814</v>
      </c>
      <c r="K260" s="22">
        <v>445</v>
      </c>
      <c r="L260" s="20">
        <v>0.09371527777777777</v>
      </c>
      <c r="M260" s="22">
        <v>666</v>
      </c>
      <c r="P260" s="33" t="s">
        <v>355</v>
      </c>
      <c r="Q260" s="25">
        <f>(M260+K260+E260)/3</f>
        <v>533.3333333333334</v>
      </c>
      <c r="R260" s="33" t="s">
        <v>355</v>
      </c>
      <c r="S260" s="25">
        <v>533</v>
      </c>
      <c r="X260" s="19">
        <f>S260+Q260+M260+K260+E260</f>
        <v>2666.3333333333335</v>
      </c>
      <c r="Y260" s="34" t="s">
        <v>31</v>
      </c>
      <c r="Z260" s="2"/>
    </row>
    <row r="261" spans="1:26" ht="9.75" customHeight="1">
      <c r="A261" s="14" t="s">
        <v>32</v>
      </c>
      <c r="B261" s="14"/>
      <c r="C261" s="8" t="s">
        <v>33</v>
      </c>
      <c r="D261" s="20">
        <v>0.08263888888888889</v>
      </c>
      <c r="E261" s="22">
        <v>483</v>
      </c>
      <c r="F261" s="20">
        <v>0.08043981481481481</v>
      </c>
      <c r="G261" s="22">
        <v>543</v>
      </c>
      <c r="P261" s="33" t="s">
        <v>355</v>
      </c>
      <c r="Q261" s="22">
        <f>(E261+G261+W261)/3</f>
        <v>531</v>
      </c>
      <c r="R261" s="33" t="s">
        <v>355</v>
      </c>
      <c r="S261" s="22">
        <v>531</v>
      </c>
      <c r="V261" s="23">
        <v>0.08208333333333334</v>
      </c>
      <c r="W261" s="22">
        <v>567</v>
      </c>
      <c r="X261" s="19">
        <f>S261+Q261+G261+E261+W261</f>
        <v>2655</v>
      </c>
      <c r="Y261" s="34" t="s">
        <v>31</v>
      </c>
      <c r="Z261" s="2"/>
    </row>
    <row r="262" spans="1:26" ht="9.75" customHeight="1">
      <c r="A262" s="14" t="s">
        <v>32</v>
      </c>
      <c r="B262" s="14"/>
      <c r="C262" s="8" t="s">
        <v>485</v>
      </c>
      <c r="D262" s="20"/>
      <c r="E262" s="19"/>
      <c r="F262" s="20"/>
      <c r="G262" s="19"/>
      <c r="H262" s="20"/>
      <c r="N262" s="33" t="s">
        <v>331</v>
      </c>
      <c r="O262" s="22">
        <v>762</v>
      </c>
      <c r="T262" s="20">
        <v>0.05569444444444444</v>
      </c>
      <c r="U262" s="22">
        <v>762</v>
      </c>
      <c r="V262" s="23">
        <v>0.05479166666666666</v>
      </c>
      <c r="W262" s="22">
        <v>850</v>
      </c>
      <c r="X262" s="19">
        <f>U262+O262+W262</f>
        <v>2374</v>
      </c>
      <c r="Y262" s="34" t="s">
        <v>10</v>
      </c>
      <c r="Z262" s="2"/>
    </row>
    <row r="263" spans="1:26" ht="9.75" customHeight="1">
      <c r="A263" s="14" t="s">
        <v>32</v>
      </c>
      <c r="B263" s="14"/>
      <c r="C263" s="8" t="s">
        <v>320</v>
      </c>
      <c r="D263" s="20"/>
      <c r="E263" s="19"/>
      <c r="F263" s="20"/>
      <c r="G263" s="19"/>
      <c r="H263" s="20"/>
      <c r="L263" s="20">
        <v>0.10260416666666666</v>
      </c>
      <c r="M263" s="22">
        <v>608</v>
      </c>
      <c r="P263" s="20">
        <v>0.04293981481481481</v>
      </c>
      <c r="Q263" s="22">
        <v>833</v>
      </c>
      <c r="R263" s="20">
        <v>0.12361111111111112</v>
      </c>
      <c r="S263" s="22">
        <v>772</v>
      </c>
      <c r="X263" s="19">
        <f>S263+Q263+M263</f>
        <v>2213</v>
      </c>
      <c r="Y263" s="34" t="s">
        <v>31</v>
      </c>
      <c r="Z263" s="2"/>
    </row>
    <row r="264" spans="1:26" ht="9.75" customHeight="1">
      <c r="A264" s="14" t="s">
        <v>32</v>
      </c>
      <c r="B264" s="14"/>
      <c r="C264" s="8" t="s">
        <v>101</v>
      </c>
      <c r="D264" s="20">
        <v>0.07465277777777778</v>
      </c>
      <c r="E264" s="22">
        <v>535</v>
      </c>
      <c r="F264" s="20">
        <v>0.05693287037037037</v>
      </c>
      <c r="G264" s="22">
        <v>767</v>
      </c>
      <c r="J264" s="33" t="s">
        <v>99</v>
      </c>
      <c r="K264" s="22">
        <v>250</v>
      </c>
      <c r="R264" s="20">
        <v>0.16244212962962964</v>
      </c>
      <c r="S264" s="22">
        <v>588</v>
      </c>
      <c r="X264" s="19">
        <f>S264+K264+G264+E264</f>
        <v>2140</v>
      </c>
      <c r="Y264" s="34" t="s">
        <v>31</v>
      </c>
      <c r="Z264" s="2"/>
    </row>
    <row r="265" spans="1:26" ht="9.75" customHeight="1">
      <c r="A265" s="14" t="s">
        <v>32</v>
      </c>
      <c r="B265" s="14"/>
      <c r="C265" s="8" t="s">
        <v>129</v>
      </c>
      <c r="D265" s="20">
        <v>0.05601851851851852</v>
      </c>
      <c r="E265" s="22">
        <v>713</v>
      </c>
      <c r="F265" s="20"/>
      <c r="G265" s="19"/>
      <c r="H265" s="20">
        <v>0.0437962962962963</v>
      </c>
      <c r="I265" s="22">
        <v>769</v>
      </c>
      <c r="J265" s="20">
        <v>0.0875</v>
      </c>
      <c r="K265" s="22">
        <v>475</v>
      </c>
      <c r="X265" s="19">
        <f>E265+G265+I265+K265+M265</f>
        <v>1957</v>
      </c>
      <c r="Y265" s="34" t="s">
        <v>120</v>
      </c>
      <c r="Z265" s="2"/>
    </row>
    <row r="266" spans="1:26" ht="9.75" customHeight="1">
      <c r="A266" s="14" t="s">
        <v>32</v>
      </c>
      <c r="B266" s="14"/>
      <c r="C266" s="8" t="s">
        <v>51</v>
      </c>
      <c r="D266" s="21"/>
      <c r="E266" s="19"/>
      <c r="F266" s="37" t="s">
        <v>99</v>
      </c>
      <c r="G266" s="22">
        <v>250</v>
      </c>
      <c r="P266" s="20">
        <v>0.05084490740740741</v>
      </c>
      <c r="Q266" s="22">
        <v>703</v>
      </c>
      <c r="R266" s="20">
        <v>0.09543981481481482</v>
      </c>
      <c r="S266" s="22">
        <v>1000</v>
      </c>
      <c r="X266" s="19">
        <v>1953</v>
      </c>
      <c r="Y266" s="34" t="s">
        <v>50</v>
      </c>
      <c r="Z266" s="2"/>
    </row>
    <row r="267" spans="1:26" ht="9.75" customHeight="1">
      <c r="A267" s="14" t="s">
        <v>32</v>
      </c>
      <c r="B267" s="14"/>
      <c r="C267" s="8" t="s">
        <v>388</v>
      </c>
      <c r="D267" s="21"/>
      <c r="E267" s="19"/>
      <c r="F267" s="20"/>
      <c r="G267" s="19"/>
      <c r="H267" s="20"/>
      <c r="N267" s="20">
        <v>0.10949074074074074</v>
      </c>
      <c r="O267" s="22">
        <v>479</v>
      </c>
      <c r="P267" s="33" t="s">
        <v>537</v>
      </c>
      <c r="Q267" s="22">
        <f>(O267+U267+W267)/3</f>
        <v>463</v>
      </c>
      <c r="T267" s="20">
        <v>0.10295138888888888</v>
      </c>
      <c r="U267" s="22">
        <v>412</v>
      </c>
      <c r="V267" s="23">
        <v>0.09341435185185186</v>
      </c>
      <c r="W267" s="22">
        <v>498</v>
      </c>
      <c r="X267" s="19">
        <f>U267+Q267+O267+W267</f>
        <v>1852</v>
      </c>
      <c r="Y267" s="34" t="s">
        <v>10</v>
      </c>
      <c r="Z267" s="2"/>
    </row>
    <row r="268" spans="1:26" ht="9.75" customHeight="1">
      <c r="A268" s="14" t="s">
        <v>32</v>
      </c>
      <c r="B268" s="14"/>
      <c r="C268" s="8" t="s">
        <v>540</v>
      </c>
      <c r="D268" s="20"/>
      <c r="E268" s="19"/>
      <c r="F268" s="20"/>
      <c r="G268" s="19"/>
      <c r="N268" s="20"/>
      <c r="P268" s="20">
        <v>0.040625</v>
      </c>
      <c r="Q268" s="22">
        <v>880</v>
      </c>
      <c r="V268" s="23">
        <v>0.06017361111111111</v>
      </c>
      <c r="W268" s="22">
        <v>774</v>
      </c>
      <c r="X268" s="19">
        <f>880+774</f>
        <v>1654</v>
      </c>
      <c r="Y268" s="34" t="s">
        <v>50</v>
      </c>
      <c r="Z268" s="2"/>
    </row>
    <row r="269" spans="1:26" ht="9.75" customHeight="1">
      <c r="A269" s="14" t="s">
        <v>32</v>
      </c>
      <c r="B269" s="14"/>
      <c r="C269" s="8" t="s">
        <v>539</v>
      </c>
      <c r="D269" s="20"/>
      <c r="E269" s="19"/>
      <c r="F269" s="20"/>
      <c r="G269" s="19"/>
      <c r="H269" s="20"/>
      <c r="J269" s="20"/>
      <c r="L269" s="20"/>
      <c r="P269" s="20">
        <v>0.04293981481481481</v>
      </c>
      <c r="Q269" s="22">
        <v>833</v>
      </c>
      <c r="R269" s="20">
        <v>0.12361111111111112</v>
      </c>
      <c r="S269" s="22">
        <v>772</v>
      </c>
      <c r="X269" s="19">
        <f>S269+Q269</f>
        <v>1605</v>
      </c>
      <c r="Y269" s="34"/>
      <c r="Z269" s="2"/>
    </row>
    <row r="270" spans="1:26" ht="9.75" customHeight="1">
      <c r="A270" s="14" t="s">
        <v>32</v>
      </c>
      <c r="B270" s="14"/>
      <c r="C270" s="8" t="s">
        <v>131</v>
      </c>
      <c r="D270" s="20">
        <v>0.05243055555555556</v>
      </c>
      <c r="E270" s="22">
        <v>761</v>
      </c>
      <c r="F270" s="20"/>
      <c r="G270" s="19"/>
      <c r="L270" s="20">
        <v>0.078125</v>
      </c>
      <c r="M270" s="22">
        <v>799</v>
      </c>
      <c r="X270" s="19">
        <f>E270+G270+I270+K270+M270</f>
        <v>1560</v>
      </c>
      <c r="Y270" s="34" t="s">
        <v>132</v>
      </c>
      <c r="Z270" s="2"/>
    </row>
    <row r="271" spans="1:26" ht="9.75" customHeight="1">
      <c r="A271" s="14" t="s">
        <v>32</v>
      </c>
      <c r="B271" s="14"/>
      <c r="C271" s="8" t="s">
        <v>128</v>
      </c>
      <c r="D271" s="20">
        <v>0.10752314814814816</v>
      </c>
      <c r="E271" s="22">
        <v>371</v>
      </c>
      <c r="F271" s="20"/>
      <c r="G271" s="19"/>
      <c r="H271" s="20">
        <v>0.06679398148148148</v>
      </c>
      <c r="I271" s="22">
        <v>504</v>
      </c>
      <c r="L271" s="20">
        <v>0.11549768518518518</v>
      </c>
      <c r="M271" s="22">
        <v>540</v>
      </c>
      <c r="X271" s="19">
        <f>M271+I271+E271</f>
        <v>1415</v>
      </c>
      <c r="Y271" s="34" t="s">
        <v>21</v>
      </c>
      <c r="Z271" s="2"/>
    </row>
    <row r="272" spans="1:26" ht="9.75" customHeight="1">
      <c r="A272" s="14" t="s">
        <v>32</v>
      </c>
      <c r="B272" s="14"/>
      <c r="C272" s="8" t="s">
        <v>102</v>
      </c>
      <c r="D272" s="21"/>
      <c r="E272" s="19"/>
      <c r="F272" s="20">
        <v>0.06540509259259258</v>
      </c>
      <c r="G272" s="22">
        <v>667</v>
      </c>
      <c r="H272" s="20">
        <v>0.050972222222222224</v>
      </c>
      <c r="I272" s="22">
        <v>661</v>
      </c>
      <c r="X272" s="19">
        <f>E272+G272+I272+K272+M272</f>
        <v>1328</v>
      </c>
      <c r="Y272" s="34"/>
      <c r="Z272" s="2"/>
    </row>
    <row r="273" spans="1:26" ht="9.75" customHeight="1">
      <c r="A273" s="14" t="s">
        <v>32</v>
      </c>
      <c r="B273" s="14"/>
      <c r="C273" s="8" t="s">
        <v>386</v>
      </c>
      <c r="D273" s="20"/>
      <c r="E273" s="19"/>
      <c r="F273" s="20"/>
      <c r="G273" s="19"/>
      <c r="H273" s="20"/>
      <c r="N273" s="20">
        <v>0.09502314814814815</v>
      </c>
      <c r="O273" s="22">
        <v>552</v>
      </c>
      <c r="V273" s="23">
        <v>0.0742476851851852</v>
      </c>
      <c r="W273" s="22">
        <v>627</v>
      </c>
      <c r="X273" s="19">
        <f>O273+W273</f>
        <v>1179</v>
      </c>
      <c r="Y273" s="34" t="s">
        <v>387</v>
      </c>
      <c r="Z273" s="2"/>
    </row>
    <row r="274" spans="1:26" ht="9.75" customHeight="1">
      <c r="A274" s="14" t="s">
        <v>32</v>
      </c>
      <c r="B274" s="14"/>
      <c r="C274" s="8" t="s">
        <v>390</v>
      </c>
      <c r="D274" s="20"/>
      <c r="E274" s="19"/>
      <c r="F274" s="20"/>
      <c r="G274" s="19"/>
      <c r="H274" s="20"/>
      <c r="N274" s="20">
        <v>0.11805555555555557</v>
      </c>
      <c r="O274" s="22">
        <v>444</v>
      </c>
      <c r="T274" s="33" t="s">
        <v>99</v>
      </c>
      <c r="U274" s="22">
        <v>250</v>
      </c>
      <c r="V274" s="23">
        <v>0.1040625</v>
      </c>
      <c r="W274" s="22">
        <v>447</v>
      </c>
      <c r="X274" s="19">
        <f>O274+U274+W274</f>
        <v>1141</v>
      </c>
      <c r="Y274" s="34" t="s">
        <v>181</v>
      </c>
      <c r="Z274" s="2"/>
    </row>
    <row r="275" spans="1:26" ht="9.75" customHeight="1">
      <c r="A275" s="14" t="s">
        <v>32</v>
      </c>
      <c r="B275" s="14"/>
      <c r="C275" s="8" t="s">
        <v>383</v>
      </c>
      <c r="D275" s="20"/>
      <c r="E275" s="19"/>
      <c r="F275" s="20"/>
      <c r="G275" s="19"/>
      <c r="N275" s="20">
        <v>0.05555555555555555</v>
      </c>
      <c r="O275" s="22">
        <v>944</v>
      </c>
      <c r="X275" s="19">
        <v>944</v>
      </c>
      <c r="Y275" s="34" t="s">
        <v>384</v>
      </c>
      <c r="Z275" s="2"/>
    </row>
    <row r="276" spans="1:26" ht="9.75" customHeight="1">
      <c r="A276" s="14" t="s">
        <v>32</v>
      </c>
      <c r="B276" s="14"/>
      <c r="C276" s="8" t="s">
        <v>135</v>
      </c>
      <c r="D276" s="20">
        <v>0.07789351851851851</v>
      </c>
      <c r="E276" s="22">
        <v>513</v>
      </c>
      <c r="F276" s="20"/>
      <c r="G276" s="19"/>
      <c r="H276" s="20">
        <v>0.08158564814814816</v>
      </c>
      <c r="I276" s="22">
        <v>413</v>
      </c>
      <c r="X276" s="19">
        <f>E276+G276+I276+K276+M276</f>
        <v>926</v>
      </c>
      <c r="Y276" s="34" t="s">
        <v>21</v>
      </c>
      <c r="Z276" s="2"/>
    </row>
    <row r="277" spans="1:26" ht="9.75" customHeight="1">
      <c r="A277" s="14" t="s">
        <v>32</v>
      </c>
      <c r="B277" s="14"/>
      <c r="C277" s="8" t="s">
        <v>541</v>
      </c>
      <c r="D277" s="20"/>
      <c r="E277" s="19"/>
      <c r="F277" s="20"/>
      <c r="G277" s="19"/>
      <c r="H277" s="20"/>
      <c r="N277" s="20"/>
      <c r="P277" s="20">
        <v>0.040625</v>
      </c>
      <c r="Q277" s="22">
        <v>880</v>
      </c>
      <c r="X277" s="19">
        <v>880</v>
      </c>
      <c r="Y277" s="34"/>
      <c r="Z277" s="2"/>
    </row>
    <row r="278" spans="1:26" ht="9.75" customHeight="1">
      <c r="A278" s="14" t="s">
        <v>32</v>
      </c>
      <c r="B278" s="14"/>
      <c r="C278" s="8" t="s">
        <v>136</v>
      </c>
      <c r="D278" s="37" t="s">
        <v>99</v>
      </c>
      <c r="E278" s="22">
        <v>250</v>
      </c>
      <c r="F278" s="20"/>
      <c r="G278" s="19"/>
      <c r="R278" s="20">
        <v>0.16244212962962964</v>
      </c>
      <c r="S278" s="22">
        <v>588</v>
      </c>
      <c r="X278" s="19">
        <f>S278+E278</f>
        <v>838</v>
      </c>
      <c r="Y278" s="34"/>
      <c r="Z278" s="2"/>
    </row>
    <row r="279" spans="1:26" ht="9.75" customHeight="1">
      <c r="A279" s="14" t="s">
        <v>32</v>
      </c>
      <c r="B279" s="14"/>
      <c r="C279" s="8" t="s">
        <v>598</v>
      </c>
      <c r="D279" s="36"/>
      <c r="E279" s="24"/>
      <c r="F279" s="36"/>
      <c r="G279" s="24"/>
      <c r="H279" s="36"/>
      <c r="I279" s="24"/>
      <c r="J279" s="36"/>
      <c r="K279" s="24"/>
      <c r="L279" s="36"/>
      <c r="M279" s="24"/>
      <c r="N279" s="28"/>
      <c r="O279" s="24"/>
      <c r="P279" s="28"/>
      <c r="Q279" s="24"/>
      <c r="R279" s="28"/>
      <c r="S279" s="24"/>
      <c r="T279" s="28"/>
      <c r="U279" s="24"/>
      <c r="V279" s="23">
        <v>0.05739583333333333</v>
      </c>
      <c r="W279" s="22">
        <v>811</v>
      </c>
      <c r="X279" s="19">
        <v>811</v>
      </c>
      <c r="Y279" s="34" t="s">
        <v>599</v>
      </c>
      <c r="Z279" s="2"/>
    </row>
    <row r="280" spans="1:26" ht="9.75" customHeight="1">
      <c r="A280" s="14" t="s">
        <v>32</v>
      </c>
      <c r="B280" s="14"/>
      <c r="C280" s="8" t="s">
        <v>223</v>
      </c>
      <c r="D280" s="20"/>
      <c r="E280" s="19"/>
      <c r="F280" s="20"/>
      <c r="G280" s="19"/>
      <c r="H280" s="20">
        <v>0.08236111111111111</v>
      </c>
      <c r="I280" s="22">
        <v>409</v>
      </c>
      <c r="J280" s="20">
        <v>0.1054398148148148</v>
      </c>
      <c r="K280" s="22">
        <v>394</v>
      </c>
      <c r="X280" s="19">
        <f>E280+G280+I280+K280+M280</f>
        <v>803</v>
      </c>
      <c r="Y280" s="34" t="s">
        <v>10</v>
      </c>
      <c r="Z280" s="2"/>
    </row>
    <row r="281" spans="1:26" ht="9.75" customHeight="1">
      <c r="A281" s="14" t="s">
        <v>32</v>
      </c>
      <c r="B281" s="14"/>
      <c r="C281" s="8" t="s">
        <v>318</v>
      </c>
      <c r="D281" s="20"/>
      <c r="E281" s="19"/>
      <c r="F281" s="20"/>
      <c r="G281" s="19"/>
      <c r="L281" s="20">
        <v>0.08025462962962963</v>
      </c>
      <c r="M281" s="22">
        <v>778</v>
      </c>
      <c r="X281" s="19">
        <f>E281+G281+I281+K281+M281</f>
        <v>778</v>
      </c>
      <c r="Y281" s="34" t="s">
        <v>319</v>
      </c>
      <c r="Z281" s="2"/>
    </row>
    <row r="282" spans="1:26" ht="9.75" customHeight="1">
      <c r="A282" s="14" t="s">
        <v>32</v>
      </c>
      <c r="B282" s="14"/>
      <c r="C282" s="8" t="s">
        <v>385</v>
      </c>
      <c r="D282" s="20"/>
      <c r="E282" s="19"/>
      <c r="F282" s="20"/>
      <c r="G282" s="19"/>
      <c r="J282" s="20"/>
      <c r="L282" s="20"/>
      <c r="N282" s="20">
        <v>0.0694212962962963</v>
      </c>
      <c r="O282" s="22">
        <v>756</v>
      </c>
      <c r="X282" s="19">
        <v>756</v>
      </c>
      <c r="Y282" s="34"/>
      <c r="Z282" s="2"/>
    </row>
    <row r="283" spans="1:26" ht="9.75" customHeight="1">
      <c r="A283" s="14" t="s">
        <v>32</v>
      </c>
      <c r="B283" s="14"/>
      <c r="C283" s="8" t="s">
        <v>220</v>
      </c>
      <c r="D283" s="20"/>
      <c r="E283" s="19"/>
      <c r="F283" s="20"/>
      <c r="G283" s="19"/>
      <c r="H283" s="20">
        <v>0.05444444444444444</v>
      </c>
      <c r="I283" s="22">
        <v>619</v>
      </c>
      <c r="X283" s="19">
        <f>E283+G283+I283+K283+M283</f>
        <v>619</v>
      </c>
      <c r="Y283" s="34" t="s">
        <v>21</v>
      </c>
      <c r="Z283" s="2"/>
    </row>
    <row r="284" spans="1:26" ht="9.75" customHeight="1">
      <c r="A284" s="14" t="s">
        <v>32</v>
      </c>
      <c r="B284" s="14"/>
      <c r="C284" s="8" t="s">
        <v>130</v>
      </c>
      <c r="D284" s="20">
        <v>0.06649305555555556</v>
      </c>
      <c r="E284" s="22">
        <v>600</v>
      </c>
      <c r="F284" s="20"/>
      <c r="G284" s="19"/>
      <c r="X284" s="19">
        <f>E284+G284+I284+K284+M284</f>
        <v>600</v>
      </c>
      <c r="Y284" s="34"/>
      <c r="Z284" s="2"/>
    </row>
    <row r="285" spans="1:26" ht="9.75" customHeight="1">
      <c r="A285" s="14" t="s">
        <v>32</v>
      </c>
      <c r="B285" s="14"/>
      <c r="C285" s="8" t="s">
        <v>221</v>
      </c>
      <c r="D285" s="20"/>
      <c r="E285" s="19"/>
      <c r="F285" s="20"/>
      <c r="G285" s="19"/>
      <c r="H285" s="20">
        <v>0.05667824074074074</v>
      </c>
      <c r="I285" s="22">
        <v>594</v>
      </c>
      <c r="X285" s="19">
        <f>E285+G285+I285+K285+M285</f>
        <v>594</v>
      </c>
      <c r="Y285" s="34"/>
      <c r="Z285" s="2"/>
    </row>
    <row r="286" spans="1:26" ht="9.75" customHeight="1">
      <c r="A286" s="14" t="s">
        <v>32</v>
      </c>
      <c r="B286" s="14"/>
      <c r="C286" s="8" t="s">
        <v>600</v>
      </c>
      <c r="D286" s="20"/>
      <c r="E286" s="19"/>
      <c r="F286" s="20"/>
      <c r="G286" s="19"/>
      <c r="H286" s="20"/>
      <c r="J286" s="20"/>
      <c r="L286" s="20"/>
      <c r="P286" s="36"/>
      <c r="Q286" s="24"/>
      <c r="R286" s="36"/>
      <c r="S286" s="24"/>
      <c r="T286" s="28"/>
      <c r="V286" s="23">
        <v>0.08012731481481482</v>
      </c>
      <c r="W286" s="22">
        <v>581</v>
      </c>
      <c r="X286" s="19">
        <v>581</v>
      </c>
      <c r="Y286" s="34" t="s">
        <v>31</v>
      </c>
      <c r="Z286" s="2"/>
    </row>
    <row r="287" spans="1:26" ht="9.75" customHeight="1">
      <c r="A287" s="14" t="s">
        <v>32</v>
      </c>
      <c r="B287" s="14"/>
      <c r="C287" s="8" t="s">
        <v>222</v>
      </c>
      <c r="D287" s="21"/>
      <c r="E287" s="19"/>
      <c r="F287" s="20"/>
      <c r="G287" s="19"/>
      <c r="H287" s="20">
        <v>0.06722222222222222</v>
      </c>
      <c r="I287" s="22">
        <v>501</v>
      </c>
      <c r="X287" s="19">
        <f>E287+G287+I287+K287+M287</f>
        <v>501</v>
      </c>
      <c r="Y287" s="34"/>
      <c r="Z287" s="2"/>
    </row>
    <row r="288" spans="1:26" ht="9.75" customHeight="1">
      <c r="A288" s="14" t="s">
        <v>32</v>
      </c>
      <c r="B288" s="14"/>
      <c r="C288" s="8" t="s">
        <v>392</v>
      </c>
      <c r="D288" s="20"/>
      <c r="E288" s="19"/>
      <c r="F288" s="20"/>
      <c r="G288" s="19"/>
      <c r="J288" s="20"/>
      <c r="L288" s="20"/>
      <c r="N288" s="37" t="s">
        <v>99</v>
      </c>
      <c r="O288" s="22">
        <v>250</v>
      </c>
      <c r="T288" s="33" t="s">
        <v>99</v>
      </c>
      <c r="U288" s="22">
        <v>250</v>
      </c>
      <c r="X288" s="19">
        <v>500</v>
      </c>
      <c r="Y288" s="34"/>
      <c r="Z288" s="2"/>
    </row>
    <row r="289" spans="1:26" ht="9.75" customHeight="1">
      <c r="A289" s="14" t="s">
        <v>32</v>
      </c>
      <c r="B289" s="14"/>
      <c r="C289" s="8" t="s">
        <v>601</v>
      </c>
      <c r="D289" s="20"/>
      <c r="E289" s="19"/>
      <c r="F289" s="20"/>
      <c r="G289" s="19"/>
      <c r="N289" s="20"/>
      <c r="O289" s="24"/>
      <c r="V289" s="23">
        <v>0.09469907407407407</v>
      </c>
      <c r="W289" s="22">
        <v>492</v>
      </c>
      <c r="X289" s="19">
        <v>492</v>
      </c>
      <c r="Y289" s="34" t="s">
        <v>31</v>
      </c>
      <c r="Z289" s="2"/>
    </row>
    <row r="290" spans="1:26" ht="9.75" customHeight="1">
      <c r="A290" s="14" t="s">
        <v>32</v>
      </c>
      <c r="B290" s="14"/>
      <c r="C290" s="8" t="s">
        <v>389</v>
      </c>
      <c r="D290" s="21"/>
      <c r="E290" s="19"/>
      <c r="F290" s="20"/>
      <c r="G290" s="19"/>
      <c r="H290" s="20"/>
      <c r="N290" s="20">
        <v>0.1097800925925926</v>
      </c>
      <c r="O290" s="22">
        <v>478</v>
      </c>
      <c r="P290" s="20"/>
      <c r="X290" s="19">
        <v>478</v>
      </c>
      <c r="Y290" s="34"/>
      <c r="Z290" s="2"/>
    </row>
    <row r="291" spans="1:26" ht="9.75" customHeight="1">
      <c r="A291" s="14" t="s">
        <v>32</v>
      </c>
      <c r="B291" s="14"/>
      <c r="C291" s="8" t="s">
        <v>133</v>
      </c>
      <c r="D291" s="20">
        <v>0.10438657407407408</v>
      </c>
      <c r="E291" s="22">
        <v>382</v>
      </c>
      <c r="F291" s="20"/>
      <c r="G291" s="19"/>
      <c r="X291" s="19">
        <f>E291+G291+I291+K291+M291</f>
        <v>382</v>
      </c>
      <c r="Y291" s="34"/>
      <c r="Z291" s="2"/>
    </row>
    <row r="292" spans="1:26" ht="9.75" customHeight="1">
      <c r="A292" s="14" t="s">
        <v>32</v>
      </c>
      <c r="B292" s="14"/>
      <c r="C292" s="8" t="s">
        <v>391</v>
      </c>
      <c r="D292" s="20"/>
      <c r="E292" s="19"/>
      <c r="F292" s="20"/>
      <c r="G292" s="19"/>
      <c r="N292" s="37" t="s">
        <v>99</v>
      </c>
      <c r="O292" s="22">
        <v>250</v>
      </c>
      <c r="X292" s="19">
        <v>250</v>
      </c>
      <c r="Y292" s="34"/>
      <c r="Z292" s="2"/>
    </row>
    <row r="293" spans="1:26" ht="9.75" customHeight="1">
      <c r="A293" s="14" t="s">
        <v>32</v>
      </c>
      <c r="B293" s="14"/>
      <c r="C293" s="8" t="s">
        <v>321</v>
      </c>
      <c r="D293" s="20"/>
      <c r="E293" s="19"/>
      <c r="F293" s="20"/>
      <c r="G293" s="19"/>
      <c r="H293" s="20"/>
      <c r="L293" s="37" t="s">
        <v>99</v>
      </c>
      <c r="M293" s="19">
        <v>250</v>
      </c>
      <c r="X293" s="19">
        <f>E293+G293+I293+K293+M293</f>
        <v>250</v>
      </c>
      <c r="Y293" s="34" t="s">
        <v>322</v>
      </c>
      <c r="Z293" s="2"/>
    </row>
    <row r="294" spans="1:26" ht="9.75" customHeight="1">
      <c r="A294" s="14" t="s">
        <v>32</v>
      </c>
      <c r="B294" s="14"/>
      <c r="C294" s="8" t="s">
        <v>287</v>
      </c>
      <c r="D294" s="20"/>
      <c r="E294" s="19"/>
      <c r="F294" s="20"/>
      <c r="G294" s="19"/>
      <c r="H294" s="20"/>
      <c r="J294" s="33" t="s">
        <v>99</v>
      </c>
      <c r="K294" s="22">
        <v>250</v>
      </c>
      <c r="X294" s="19">
        <f>E294+G294+I294+K294+M294</f>
        <v>250</v>
      </c>
      <c r="Y294" s="34" t="s">
        <v>31</v>
      </c>
      <c r="Z294" s="2"/>
    </row>
    <row r="295" spans="1:26" ht="9.75" customHeight="1">
      <c r="A295" s="14" t="s">
        <v>4</v>
      </c>
      <c r="B295" s="14"/>
      <c r="C295" s="8" t="s">
        <v>185</v>
      </c>
      <c r="D295" s="20">
        <v>0.03993055555555556</v>
      </c>
      <c r="E295" s="22">
        <v>642</v>
      </c>
      <c r="F295" s="20"/>
      <c r="G295" s="19"/>
      <c r="N295" s="20">
        <v>0.042361111111111106</v>
      </c>
      <c r="O295" s="22">
        <v>803</v>
      </c>
      <c r="P295" s="20">
        <v>0.04918981481481482</v>
      </c>
      <c r="Q295" s="22">
        <v>1000</v>
      </c>
      <c r="R295" s="20">
        <v>0.0681712962962963</v>
      </c>
      <c r="S295" s="22">
        <v>879</v>
      </c>
      <c r="V295" s="23">
        <v>0.06363425925925927</v>
      </c>
      <c r="W295" s="22">
        <v>670</v>
      </c>
      <c r="X295" s="19">
        <f>S295+Q295+O295+E295+W295</f>
        <v>3994</v>
      </c>
      <c r="Y295" s="34" t="s">
        <v>31</v>
      </c>
      <c r="Z295" s="2"/>
    </row>
    <row r="296" spans="1:26" ht="9.75" customHeight="1">
      <c r="A296" s="14" t="s">
        <v>4</v>
      </c>
      <c r="B296" s="14"/>
      <c r="C296" s="8" t="s">
        <v>194</v>
      </c>
      <c r="D296" s="20">
        <v>0.04560185185185186</v>
      </c>
      <c r="E296" s="22">
        <v>562</v>
      </c>
      <c r="F296" s="20"/>
      <c r="G296" s="19"/>
      <c r="N296" s="20">
        <v>0.04079861111111111</v>
      </c>
      <c r="O296" s="22">
        <v>834</v>
      </c>
      <c r="P296" s="20">
        <v>0.04918981481481482</v>
      </c>
      <c r="Q296" s="22">
        <v>1000</v>
      </c>
      <c r="R296" s="20">
        <v>0.0681712962962963</v>
      </c>
      <c r="S296" s="22">
        <v>879</v>
      </c>
      <c r="V296" s="23">
        <v>0.05986111111111111</v>
      </c>
      <c r="W296" s="22">
        <v>713</v>
      </c>
      <c r="X296" s="19">
        <f>S296+Q296+O296+E296+W296</f>
        <v>3988</v>
      </c>
      <c r="Y296" s="34" t="s">
        <v>31</v>
      </c>
      <c r="Z296" s="2"/>
    </row>
    <row r="297" spans="1:26" ht="9.75" customHeight="1">
      <c r="A297" s="14" t="s">
        <v>4</v>
      </c>
      <c r="B297" s="14"/>
      <c r="C297" s="8" t="s">
        <v>338</v>
      </c>
      <c r="D297" s="20"/>
      <c r="E297" s="19"/>
      <c r="F297" s="20"/>
      <c r="G297" s="19"/>
      <c r="H297" s="20"/>
      <c r="L297" s="20">
        <v>0.03826388888888889</v>
      </c>
      <c r="M297" s="22">
        <v>929</v>
      </c>
      <c r="N297" s="20">
        <v>0.04372685185185185</v>
      </c>
      <c r="O297" s="22">
        <v>778</v>
      </c>
      <c r="P297" s="33" t="s">
        <v>355</v>
      </c>
      <c r="Q297" s="25">
        <f>(U297+O297+M297)/3</f>
        <v>786.3333333333334</v>
      </c>
      <c r="R297" s="33" t="s">
        <v>355</v>
      </c>
      <c r="S297" s="25">
        <v>786</v>
      </c>
      <c r="T297" s="20">
        <v>0.04704861111111111</v>
      </c>
      <c r="U297" s="22">
        <v>652</v>
      </c>
      <c r="X297" s="19">
        <f>U297+S297+Q297+O297+M297</f>
        <v>3931.3333333333335</v>
      </c>
      <c r="Y297" s="34"/>
      <c r="Z297" s="2"/>
    </row>
    <row r="298" spans="1:26" ht="9.75" customHeight="1">
      <c r="A298" s="14" t="s">
        <v>4</v>
      </c>
      <c r="B298" s="14"/>
      <c r="C298" s="8" t="s">
        <v>25</v>
      </c>
      <c r="D298" s="20">
        <v>0.04710648148148148</v>
      </c>
      <c r="E298" s="22">
        <v>544</v>
      </c>
      <c r="F298" s="20">
        <v>0.05060185185185185</v>
      </c>
      <c r="G298" s="22">
        <v>546</v>
      </c>
      <c r="H298" s="20">
        <v>0.04457175925925926</v>
      </c>
      <c r="I298" s="22">
        <v>566</v>
      </c>
      <c r="J298" s="20">
        <v>0.06770833333333333</v>
      </c>
      <c r="K298" s="22">
        <v>563</v>
      </c>
      <c r="N298" s="20">
        <v>0.05775462962962963</v>
      </c>
      <c r="O298" s="22">
        <v>589</v>
      </c>
      <c r="T298" s="20">
        <v>0.03900462962962963</v>
      </c>
      <c r="U298" s="22">
        <v>786</v>
      </c>
      <c r="X298" s="19">
        <f>U298+O298+K298+I298+G298+E298</f>
        <v>3594</v>
      </c>
      <c r="Y298" s="34" t="s">
        <v>10</v>
      </c>
      <c r="Z298" s="2"/>
    </row>
    <row r="299" spans="1:26" ht="9.75" customHeight="1">
      <c r="A299" s="14" t="s">
        <v>4</v>
      </c>
      <c r="B299" s="14"/>
      <c r="C299" s="8" t="s">
        <v>6</v>
      </c>
      <c r="D299" s="20">
        <v>0.05046296296296296</v>
      </c>
      <c r="E299" s="22">
        <v>508</v>
      </c>
      <c r="F299" s="20">
        <v>0.04435185185185186</v>
      </c>
      <c r="G299" s="22">
        <v>622</v>
      </c>
      <c r="J299" s="20">
        <v>0.05677083333333333</v>
      </c>
      <c r="K299" s="22">
        <v>672</v>
      </c>
      <c r="N299" s="20">
        <v>0.05479166666666666</v>
      </c>
      <c r="O299" s="22">
        <v>621</v>
      </c>
      <c r="P299" s="33" t="s">
        <v>355</v>
      </c>
      <c r="Q299" s="25">
        <f>(U299+O299+K299+G299+E299)/5</f>
        <v>569.6</v>
      </c>
      <c r="R299" s="33" t="s">
        <v>355</v>
      </c>
      <c r="S299" s="25">
        <v>570</v>
      </c>
      <c r="T299" s="20">
        <v>0.07216435185185184</v>
      </c>
      <c r="U299" s="19">
        <v>425</v>
      </c>
      <c r="X299" s="19">
        <f>S299+Q299+O299+K299+G299+E299</f>
        <v>3562.6</v>
      </c>
      <c r="Y299" s="34"/>
      <c r="Z299" s="2"/>
    </row>
    <row r="300" spans="1:26" ht="9.75" customHeight="1">
      <c r="A300" s="14" t="s">
        <v>4</v>
      </c>
      <c r="B300" s="14"/>
      <c r="C300" s="8" t="s">
        <v>5</v>
      </c>
      <c r="D300" s="20">
        <v>0.05196759259259259</v>
      </c>
      <c r="E300" s="22">
        <v>494</v>
      </c>
      <c r="F300" s="20">
        <v>0.04435185185185186</v>
      </c>
      <c r="G300" s="22">
        <v>622</v>
      </c>
      <c r="J300" s="20">
        <v>0.058275462962962966</v>
      </c>
      <c r="K300" s="22">
        <v>654</v>
      </c>
      <c r="N300" s="20">
        <v>0.053425925925925925</v>
      </c>
      <c r="O300" s="22">
        <v>637</v>
      </c>
      <c r="P300" s="33" t="s">
        <v>355</v>
      </c>
      <c r="Q300" s="25">
        <f>(U300+O300+K300+G300+E300)/5</f>
        <v>566.4</v>
      </c>
      <c r="R300" s="33" t="s">
        <v>355</v>
      </c>
      <c r="S300" s="25">
        <v>566</v>
      </c>
      <c r="T300" s="20">
        <v>0.07216435185185184</v>
      </c>
      <c r="U300" s="19">
        <v>425</v>
      </c>
      <c r="X300" s="19">
        <f>S300+Q300+O300+K300+G300+E300</f>
        <v>3539.4</v>
      </c>
      <c r="Y300" s="34"/>
      <c r="Z300" s="2"/>
    </row>
    <row r="301" spans="1:26" ht="9.75" customHeight="1">
      <c r="A301" s="14" t="s">
        <v>4</v>
      </c>
      <c r="B301" s="14"/>
      <c r="C301" s="8" t="s">
        <v>11</v>
      </c>
      <c r="D301" s="20">
        <v>0.055081018518518515</v>
      </c>
      <c r="E301" s="22">
        <v>466</v>
      </c>
      <c r="F301" s="20">
        <v>0.06541666666666666</v>
      </c>
      <c r="G301" s="22">
        <v>422</v>
      </c>
      <c r="H301" s="20">
        <v>0.08032407407407406</v>
      </c>
      <c r="I301" s="24">
        <v>314</v>
      </c>
      <c r="J301" s="20">
        <v>0.0787037037037037</v>
      </c>
      <c r="K301" s="22">
        <v>485</v>
      </c>
      <c r="N301" s="20">
        <v>0.049421296296296297</v>
      </c>
      <c r="O301" s="22">
        <v>689</v>
      </c>
      <c r="T301" s="20">
        <v>0.052569444444444446</v>
      </c>
      <c r="U301" s="22">
        <v>583</v>
      </c>
      <c r="V301" s="23">
        <v>0.08099537037037037</v>
      </c>
      <c r="W301" s="22">
        <v>527</v>
      </c>
      <c r="X301" s="19">
        <f>U301+O301+K301+W301+G301+E301</f>
        <v>3172</v>
      </c>
      <c r="Y301" s="34" t="s">
        <v>10</v>
      </c>
      <c r="Z301" s="2"/>
    </row>
    <row r="302" spans="1:26" ht="9.75" customHeight="1">
      <c r="A302" s="14" t="s">
        <v>4</v>
      </c>
      <c r="B302" s="14"/>
      <c r="C302" s="8" t="s">
        <v>13</v>
      </c>
      <c r="D302" s="20">
        <v>0.051550925925925924</v>
      </c>
      <c r="E302" s="22">
        <v>498</v>
      </c>
      <c r="F302" s="20">
        <v>0.0553125</v>
      </c>
      <c r="G302" s="22">
        <v>499</v>
      </c>
      <c r="H302" s="20">
        <v>0.07829861111111111</v>
      </c>
      <c r="I302" s="22">
        <v>322</v>
      </c>
      <c r="J302" s="20">
        <v>0.07592592592592594</v>
      </c>
      <c r="K302" s="22">
        <v>502</v>
      </c>
      <c r="N302" s="20">
        <v>0.045347222222222226</v>
      </c>
      <c r="O302" s="22">
        <v>750</v>
      </c>
      <c r="T302" s="20">
        <v>0.0528587962962963</v>
      </c>
      <c r="U302" s="22">
        <v>580</v>
      </c>
      <c r="X302" s="19">
        <f>U302+O302+K302+I302+G302+E302</f>
        <v>3151</v>
      </c>
      <c r="Y302" s="34" t="s">
        <v>10</v>
      </c>
      <c r="Z302" s="2"/>
    </row>
    <row r="303" spans="1:26" ht="9.75" customHeight="1">
      <c r="A303" s="14" t="s">
        <v>4</v>
      </c>
      <c r="B303" s="14"/>
      <c r="C303" s="8" t="s">
        <v>12</v>
      </c>
      <c r="D303" s="20">
        <v>0.053298611111111116</v>
      </c>
      <c r="E303" s="22">
        <v>481</v>
      </c>
      <c r="F303" s="20">
        <v>0.06674768518518519</v>
      </c>
      <c r="G303" s="22">
        <v>414</v>
      </c>
      <c r="H303" s="20">
        <v>0.07851851851851853</v>
      </c>
      <c r="I303" s="22">
        <v>322</v>
      </c>
      <c r="J303" s="37" t="s">
        <v>99</v>
      </c>
      <c r="K303" s="22">
        <v>250</v>
      </c>
      <c r="N303" s="20">
        <v>0.048032407407407406</v>
      </c>
      <c r="O303" s="22">
        <v>708</v>
      </c>
      <c r="T303" s="20">
        <v>0.05032407407407408</v>
      </c>
      <c r="U303" s="22">
        <v>609</v>
      </c>
      <c r="V303" s="23">
        <v>0.07960648148148149</v>
      </c>
      <c r="W303" s="22">
        <v>536</v>
      </c>
      <c r="X303" s="19">
        <f>U303+O303+W303+I303+G303+E303</f>
        <v>3070</v>
      </c>
      <c r="Y303" s="34" t="s">
        <v>10</v>
      </c>
      <c r="Z303" s="2"/>
    </row>
    <row r="304" spans="1:26" ht="9.75" customHeight="1">
      <c r="A304" s="14" t="s">
        <v>4</v>
      </c>
      <c r="B304" s="14"/>
      <c r="C304" s="8" t="s">
        <v>87</v>
      </c>
      <c r="D304" s="20">
        <v>0.044328703703703703</v>
      </c>
      <c r="E304" s="22">
        <v>579</v>
      </c>
      <c r="F304" s="20">
        <v>0.04789351851851852</v>
      </c>
      <c r="G304" s="22">
        <v>576</v>
      </c>
      <c r="H304" s="20">
        <v>0.062372685185185184</v>
      </c>
      <c r="I304" s="22">
        <v>405</v>
      </c>
      <c r="J304" s="20">
        <v>0.06215277777777778</v>
      </c>
      <c r="K304" s="22">
        <v>614</v>
      </c>
      <c r="V304" s="23">
        <v>0.06699074074074074</v>
      </c>
      <c r="W304" s="22">
        <v>637</v>
      </c>
      <c r="X304" s="19">
        <f>E304+G304+I304+K304+M304+W304</f>
        <v>2811</v>
      </c>
      <c r="Y304" s="34" t="s">
        <v>10</v>
      </c>
      <c r="Z304" s="2"/>
    </row>
    <row r="305" spans="1:26" ht="9.75" customHeight="1">
      <c r="A305" s="14" t="s">
        <v>4</v>
      </c>
      <c r="B305" s="14"/>
      <c r="C305" s="8" t="s">
        <v>62</v>
      </c>
      <c r="D305" s="21"/>
      <c r="E305" s="19"/>
      <c r="F305" s="20">
        <v>0.07180555555555555</v>
      </c>
      <c r="G305" s="22">
        <v>384</v>
      </c>
      <c r="N305" s="20">
        <v>0.06273148148148149</v>
      </c>
      <c r="O305" s="22">
        <v>542</v>
      </c>
      <c r="P305" s="20">
        <v>0.07268518518518519</v>
      </c>
      <c r="Q305" s="22">
        <v>677</v>
      </c>
      <c r="R305" s="20">
        <v>0.1030787037037037</v>
      </c>
      <c r="S305" s="22">
        <v>581</v>
      </c>
      <c r="T305" s="20">
        <v>0.05376157407407408</v>
      </c>
      <c r="U305" s="22">
        <v>570</v>
      </c>
      <c r="X305" s="19">
        <f>U305+S305+Q305+O305+G305</f>
        <v>2754</v>
      </c>
      <c r="Y305" s="34" t="s">
        <v>10</v>
      </c>
      <c r="Z305" s="2"/>
    </row>
    <row r="306" spans="1:26" ht="9.75" customHeight="1">
      <c r="A306" s="14" t="s">
        <v>4</v>
      </c>
      <c r="B306" s="14"/>
      <c r="C306" s="8" t="s">
        <v>35</v>
      </c>
      <c r="D306" s="20">
        <v>0.05810185185185185</v>
      </c>
      <c r="E306" s="22">
        <v>441</v>
      </c>
      <c r="F306" s="20">
        <v>0.04880787037037037</v>
      </c>
      <c r="G306" s="22">
        <v>566</v>
      </c>
      <c r="H306" s="20">
        <v>0.05509259259259259</v>
      </c>
      <c r="I306" s="22">
        <v>458</v>
      </c>
      <c r="L306" s="20">
        <v>0.07864583333333333</v>
      </c>
      <c r="M306" s="22">
        <v>452</v>
      </c>
      <c r="V306" s="23">
        <v>0.05568287037037037</v>
      </c>
      <c r="W306" s="22">
        <v>766</v>
      </c>
      <c r="X306" s="19">
        <f>E306+G306+I306+K306+M306+W306</f>
        <v>2683</v>
      </c>
      <c r="Y306" s="34" t="s">
        <v>37</v>
      </c>
      <c r="Z306" s="2"/>
    </row>
    <row r="307" spans="1:26" ht="9.75" customHeight="1">
      <c r="A307" s="14" t="s">
        <v>4</v>
      </c>
      <c r="B307" s="14"/>
      <c r="C307" s="8" t="s">
        <v>63</v>
      </c>
      <c r="D307" s="20">
        <v>0.06851851851851852</v>
      </c>
      <c r="E307" s="22">
        <v>374</v>
      </c>
      <c r="F307" s="20">
        <v>0.07180555555555555</v>
      </c>
      <c r="G307" s="22">
        <v>384</v>
      </c>
      <c r="H307" s="20">
        <v>0.0794212962962963</v>
      </c>
      <c r="I307" s="22">
        <v>318</v>
      </c>
      <c r="J307" s="20">
        <v>0.08680555555555557</v>
      </c>
      <c r="K307" s="22">
        <v>439</v>
      </c>
      <c r="N307" s="20">
        <v>0.06273148148148149</v>
      </c>
      <c r="O307" s="22">
        <v>542</v>
      </c>
      <c r="T307" s="20">
        <v>0.05376157407407408</v>
      </c>
      <c r="U307" s="22">
        <v>570</v>
      </c>
      <c r="X307" s="19">
        <f>U307+O307+K307+I307+G307+E307</f>
        <v>2627</v>
      </c>
      <c r="Y307" s="34" t="s">
        <v>10</v>
      </c>
      <c r="Z307" s="2"/>
    </row>
    <row r="308" spans="1:26" ht="9.75" customHeight="1">
      <c r="A308" s="14" t="s">
        <v>4</v>
      </c>
      <c r="B308" s="14"/>
      <c r="C308" s="8" t="s">
        <v>445</v>
      </c>
      <c r="D308" s="21"/>
      <c r="E308" s="19"/>
      <c r="F308" s="20"/>
      <c r="G308" s="19"/>
      <c r="H308" s="20"/>
      <c r="L308" s="20"/>
      <c r="N308" s="20">
        <v>0.044444444444444446</v>
      </c>
      <c r="O308" s="22">
        <v>766</v>
      </c>
      <c r="T308" s="20">
        <v>0.036284722222222225</v>
      </c>
      <c r="U308" s="22">
        <v>845</v>
      </c>
      <c r="V308" s="23">
        <v>0.0434375</v>
      </c>
      <c r="W308" s="22">
        <v>982</v>
      </c>
      <c r="X308" s="19">
        <f>U308+O308+W308</f>
        <v>2593</v>
      </c>
      <c r="Y308" s="34" t="s">
        <v>387</v>
      </c>
      <c r="Z308" s="2"/>
    </row>
    <row r="309" spans="1:26" ht="9.75" customHeight="1">
      <c r="A309" s="14" t="s">
        <v>4</v>
      </c>
      <c r="B309" s="14"/>
      <c r="C309" s="8" t="s">
        <v>69</v>
      </c>
      <c r="D309" s="20">
        <v>0.059444444444444446</v>
      </c>
      <c r="E309" s="22">
        <v>431</v>
      </c>
      <c r="F309" s="37" t="s">
        <v>99</v>
      </c>
      <c r="G309" s="22">
        <v>250</v>
      </c>
      <c r="H309" s="20">
        <v>0.05104166666666667</v>
      </c>
      <c r="I309" s="22">
        <v>495</v>
      </c>
      <c r="N309" s="20">
        <v>0.04722222222222222</v>
      </c>
      <c r="O309" s="22">
        <v>721</v>
      </c>
      <c r="T309" s="33" t="s">
        <v>99</v>
      </c>
      <c r="U309" s="22">
        <v>250</v>
      </c>
      <c r="V309" s="23">
        <v>0.10767361111111111</v>
      </c>
      <c r="W309" s="22">
        <v>396</v>
      </c>
      <c r="X309" s="19">
        <f>U309+O309+I309+G309+E309+W309</f>
        <v>2543</v>
      </c>
      <c r="Y309" s="34"/>
      <c r="Z309" s="2"/>
    </row>
    <row r="310" spans="1:26" ht="9.75" customHeight="1">
      <c r="A310" s="14" t="s">
        <v>4</v>
      </c>
      <c r="B310" s="14"/>
      <c r="C310" s="8" t="s">
        <v>242</v>
      </c>
      <c r="D310" s="21"/>
      <c r="E310" s="19"/>
      <c r="F310" s="20"/>
      <c r="G310" s="19"/>
      <c r="H310" s="20">
        <v>0.03800925925925926</v>
      </c>
      <c r="I310" s="22">
        <v>664</v>
      </c>
      <c r="J310" s="20">
        <v>0.06293981481481481</v>
      </c>
      <c r="K310" s="22">
        <v>606</v>
      </c>
      <c r="N310" s="20">
        <v>0.04041666666666667</v>
      </c>
      <c r="O310" s="22">
        <v>842</v>
      </c>
      <c r="X310" s="19">
        <f>O310+K310+I310</f>
        <v>2112</v>
      </c>
      <c r="Y310" s="34" t="s">
        <v>31</v>
      </c>
      <c r="Z310" s="2"/>
    </row>
    <row r="311" spans="1:26" ht="9.75" customHeight="1">
      <c r="A311" s="14" t="s">
        <v>4</v>
      </c>
      <c r="B311" s="14"/>
      <c r="C311" s="8" t="s">
        <v>241</v>
      </c>
      <c r="D311" s="21"/>
      <c r="E311" s="19"/>
      <c r="F311" s="20"/>
      <c r="G311" s="19"/>
      <c r="H311" s="20">
        <v>0.03800925925925926</v>
      </c>
      <c r="I311" s="22">
        <v>664</v>
      </c>
      <c r="J311" s="20">
        <v>0.0642361111111111</v>
      </c>
      <c r="K311" s="22">
        <v>594</v>
      </c>
      <c r="N311" s="20">
        <v>0.04178240740740741</v>
      </c>
      <c r="O311" s="22">
        <v>814</v>
      </c>
      <c r="X311" s="19">
        <f>O311+K311+I311</f>
        <v>2072</v>
      </c>
      <c r="Y311" s="34" t="s">
        <v>31</v>
      </c>
      <c r="Z311" s="2"/>
    </row>
    <row r="312" spans="1:26" ht="9.75" customHeight="1">
      <c r="A312" s="14" t="s">
        <v>4</v>
      </c>
      <c r="B312" s="14"/>
      <c r="C312" s="8" t="s">
        <v>272</v>
      </c>
      <c r="D312" s="21"/>
      <c r="E312" s="19"/>
      <c r="F312" s="20">
        <v>0.05489583333333333</v>
      </c>
      <c r="G312" s="22">
        <v>503</v>
      </c>
      <c r="H312" s="33" t="s">
        <v>99</v>
      </c>
      <c r="I312" s="22">
        <v>250</v>
      </c>
      <c r="N312" s="20">
        <v>0.049074074074074076</v>
      </c>
      <c r="O312" s="22">
        <v>693</v>
      </c>
      <c r="V312" s="23">
        <v>0.07960648148148149</v>
      </c>
      <c r="W312" s="22">
        <v>536</v>
      </c>
      <c r="X312" s="19">
        <f>O312+I312+G312+W312</f>
        <v>1982</v>
      </c>
      <c r="Y312" s="34" t="s">
        <v>454</v>
      </c>
      <c r="Z312" s="2"/>
    </row>
    <row r="313" spans="1:26" ht="9.75" customHeight="1">
      <c r="A313" s="14" t="s">
        <v>4</v>
      </c>
      <c r="B313" s="14"/>
      <c r="C313" s="8" t="s">
        <v>183</v>
      </c>
      <c r="D313" s="20">
        <v>0.071875</v>
      </c>
      <c r="E313" s="22">
        <v>357</v>
      </c>
      <c r="F313" s="20"/>
      <c r="G313" s="19"/>
      <c r="L313" s="20">
        <v>0.060266203703703704</v>
      </c>
      <c r="M313" s="22">
        <v>590</v>
      </c>
      <c r="N313" s="21" t="s">
        <v>461</v>
      </c>
      <c r="O313" s="22">
        <v>667</v>
      </c>
      <c r="T313" s="20">
        <v>0.08429398148148148</v>
      </c>
      <c r="U313" s="22">
        <v>364</v>
      </c>
      <c r="X313" s="19">
        <f>U313+O313+M313+E313</f>
        <v>1978</v>
      </c>
      <c r="Y313" s="34" t="s">
        <v>10</v>
      </c>
      <c r="Z313" s="2"/>
    </row>
    <row r="314" spans="1:26" ht="9.75" customHeight="1">
      <c r="A314" s="14" t="s">
        <v>4</v>
      </c>
      <c r="B314" s="14"/>
      <c r="C314" s="8" t="s">
        <v>90</v>
      </c>
      <c r="D314" s="20">
        <v>0.04658564814814815</v>
      </c>
      <c r="E314" s="22">
        <v>551</v>
      </c>
      <c r="F314" s="20">
        <v>0.07594907407407407</v>
      </c>
      <c r="G314" s="22">
        <v>363</v>
      </c>
      <c r="H314" s="20">
        <v>0.07435185185185185</v>
      </c>
      <c r="I314" s="22">
        <v>340</v>
      </c>
      <c r="N314" s="20">
        <v>0.04837962962962963</v>
      </c>
      <c r="O314" s="22">
        <v>703</v>
      </c>
      <c r="X314" s="19">
        <f>O314+I314+G314+E314</f>
        <v>1957</v>
      </c>
      <c r="Y314" s="34" t="s">
        <v>10</v>
      </c>
      <c r="Z314" s="2"/>
    </row>
    <row r="315" spans="1:26" ht="9.75" customHeight="1">
      <c r="A315" s="14" t="s">
        <v>4</v>
      </c>
      <c r="B315" s="14"/>
      <c r="C315" s="8" t="s">
        <v>358</v>
      </c>
      <c r="D315" s="20"/>
      <c r="E315" s="19"/>
      <c r="F315" s="20"/>
      <c r="G315" s="19"/>
      <c r="H315" s="20"/>
      <c r="J315" s="20"/>
      <c r="L315" s="20">
        <v>0.05659722222222222</v>
      </c>
      <c r="M315" s="22">
        <v>628</v>
      </c>
      <c r="P315" s="33" t="s">
        <v>355</v>
      </c>
      <c r="Q315" s="25">
        <v>628</v>
      </c>
      <c r="R315" s="33" t="s">
        <v>355</v>
      </c>
      <c r="S315" s="25">
        <v>628</v>
      </c>
      <c r="X315" s="19">
        <f>S315+Q315+M315</f>
        <v>1884</v>
      </c>
      <c r="Y315" s="34"/>
      <c r="Z315" s="2"/>
    </row>
    <row r="316" spans="1:26" ht="9.75" customHeight="1">
      <c r="A316" s="14" t="s">
        <v>4</v>
      </c>
      <c r="B316" s="14"/>
      <c r="C316" s="8" t="s">
        <v>512</v>
      </c>
      <c r="D316" s="21"/>
      <c r="E316" s="19"/>
      <c r="F316" s="20"/>
      <c r="G316" s="19"/>
      <c r="H316" s="20"/>
      <c r="L316" s="20"/>
      <c r="N316" s="20"/>
      <c r="T316" s="20">
        <v>0.03497685185185185</v>
      </c>
      <c r="U316" s="22">
        <v>877</v>
      </c>
      <c r="V316" s="23">
        <v>0.04270833333333333</v>
      </c>
      <c r="W316" s="22">
        <v>999</v>
      </c>
      <c r="X316" s="19">
        <v>1876</v>
      </c>
      <c r="Y316" s="34" t="s">
        <v>387</v>
      </c>
      <c r="Z316" s="2"/>
    </row>
    <row r="317" spans="1:26" ht="9.75" customHeight="1">
      <c r="A317" s="14" t="s">
        <v>4</v>
      </c>
      <c r="B317" s="14"/>
      <c r="C317" s="8" t="s">
        <v>184</v>
      </c>
      <c r="D317" s="20">
        <v>0.05284722222222222</v>
      </c>
      <c r="E317" s="22">
        <v>485</v>
      </c>
      <c r="F317" s="20"/>
      <c r="G317" s="19"/>
      <c r="J317" s="37" t="s">
        <v>99</v>
      </c>
      <c r="K317" s="22">
        <v>250</v>
      </c>
      <c r="L317" s="20">
        <v>0.07164351851851852</v>
      </c>
      <c r="M317" s="22">
        <v>496</v>
      </c>
      <c r="R317" s="20">
        <v>0.09467592592592593</v>
      </c>
      <c r="S317" s="22">
        <v>633</v>
      </c>
      <c r="X317" s="19">
        <f>S317+M317+K317+E317</f>
        <v>1864</v>
      </c>
      <c r="Y317" s="34" t="s">
        <v>10</v>
      </c>
      <c r="Z317" s="2"/>
    </row>
    <row r="318" spans="1:26" ht="9.75" customHeight="1">
      <c r="A318" s="14" t="s">
        <v>4</v>
      </c>
      <c r="B318" s="14"/>
      <c r="C318" s="8" t="s">
        <v>205</v>
      </c>
      <c r="D318" s="20">
        <v>0.055324074074074074</v>
      </c>
      <c r="E318" s="22">
        <v>464</v>
      </c>
      <c r="F318" s="20"/>
      <c r="G318" s="19"/>
      <c r="L318" s="20">
        <v>0.07725694444444443</v>
      </c>
      <c r="M318" s="22">
        <v>460</v>
      </c>
      <c r="T318" s="20">
        <v>0.03831018518518518</v>
      </c>
      <c r="U318" s="22">
        <v>800</v>
      </c>
      <c r="X318" s="19">
        <f>U318+M318+E318</f>
        <v>1724</v>
      </c>
      <c r="Y318" s="34" t="s">
        <v>37</v>
      </c>
      <c r="Z318" s="2"/>
    </row>
    <row r="319" spans="1:26" ht="9.75" customHeight="1">
      <c r="A319" s="14" t="s">
        <v>4</v>
      </c>
      <c r="B319" s="14"/>
      <c r="C319" s="8" t="s">
        <v>433</v>
      </c>
      <c r="D319" s="21"/>
      <c r="E319" s="19"/>
      <c r="F319" s="20"/>
      <c r="G319" s="19"/>
      <c r="H319" s="20"/>
      <c r="L319" s="20"/>
      <c r="N319" s="20">
        <v>0.0375</v>
      </c>
      <c r="O319" s="22">
        <v>907</v>
      </c>
      <c r="V319" s="23">
        <v>0.05392361111111111</v>
      </c>
      <c r="W319" s="22">
        <v>791</v>
      </c>
      <c r="X319" s="19">
        <f>(907+791)</f>
        <v>1698</v>
      </c>
      <c r="Y319" s="34" t="s">
        <v>387</v>
      </c>
      <c r="Z319" s="2"/>
    </row>
    <row r="320" spans="1:26" ht="9.75" customHeight="1">
      <c r="A320" s="14" t="s">
        <v>4</v>
      </c>
      <c r="B320" s="14"/>
      <c r="C320" s="8" t="s">
        <v>80</v>
      </c>
      <c r="D320" s="21"/>
      <c r="E320" s="19"/>
      <c r="F320" s="20">
        <v>0.027604166666666666</v>
      </c>
      <c r="G320" s="22">
        <v>1000</v>
      </c>
      <c r="H320" s="20">
        <v>0.03840277777777778</v>
      </c>
      <c r="I320" s="22">
        <v>657</v>
      </c>
      <c r="X320" s="19">
        <f>E320+G320+I320+K320+M320</f>
        <v>1657</v>
      </c>
      <c r="Y320" s="34" t="s">
        <v>31</v>
      </c>
      <c r="Z320" s="2"/>
    </row>
    <row r="321" spans="1:26" ht="9.75" customHeight="1">
      <c r="A321" s="14" t="s">
        <v>4</v>
      </c>
      <c r="B321" s="14"/>
      <c r="C321" s="8" t="s">
        <v>463</v>
      </c>
      <c r="D321" s="20"/>
      <c r="E321" s="19"/>
      <c r="F321" s="20"/>
      <c r="G321" s="19"/>
      <c r="H321" s="20"/>
      <c r="N321" s="20">
        <v>0.05254629629629629</v>
      </c>
      <c r="O321" s="22">
        <v>648</v>
      </c>
      <c r="V321" s="23">
        <v>0.04265046296296296</v>
      </c>
      <c r="W321" s="24">
        <v>1000</v>
      </c>
      <c r="X321" s="19">
        <v>1648</v>
      </c>
      <c r="Y321" s="34"/>
      <c r="Z321" s="2"/>
    </row>
    <row r="322" spans="1:26" ht="9.75" customHeight="1">
      <c r="A322" s="14" t="s">
        <v>4</v>
      </c>
      <c r="B322" s="14"/>
      <c r="C322" s="8" t="s">
        <v>542</v>
      </c>
      <c r="D322" s="20"/>
      <c r="E322" s="19"/>
      <c r="F322" s="20"/>
      <c r="G322" s="19"/>
      <c r="H322" s="20"/>
      <c r="P322" s="20">
        <v>0.05914351851851852</v>
      </c>
      <c r="Q322" s="22">
        <v>832</v>
      </c>
      <c r="R322" s="20">
        <v>0.08969907407407407</v>
      </c>
      <c r="S322" s="22">
        <v>668</v>
      </c>
      <c r="T322" s="20"/>
      <c r="X322" s="19">
        <f>S322+Q322</f>
        <v>1500</v>
      </c>
      <c r="Y322" s="34"/>
      <c r="Z322" s="2"/>
    </row>
    <row r="323" spans="1:26" ht="9.75" customHeight="1">
      <c r="A323" s="14" t="s">
        <v>4</v>
      </c>
      <c r="B323" s="14"/>
      <c r="C323" s="8" t="s">
        <v>544</v>
      </c>
      <c r="D323" s="20"/>
      <c r="E323" s="19"/>
      <c r="F323" s="20"/>
      <c r="G323" s="19"/>
      <c r="P323" s="20">
        <v>0.05914351851851852</v>
      </c>
      <c r="Q323" s="22">
        <v>832</v>
      </c>
      <c r="R323" s="20">
        <v>0.08969907407407407</v>
      </c>
      <c r="S323" s="22">
        <v>668</v>
      </c>
      <c r="X323" s="19">
        <f>S323+Q323</f>
        <v>1500</v>
      </c>
      <c r="Y323" s="34"/>
      <c r="Z323" s="2"/>
    </row>
    <row r="324" spans="1:26" ht="9.75" customHeight="1">
      <c r="A324" s="14" t="s">
        <v>4</v>
      </c>
      <c r="B324" s="14"/>
      <c r="C324" s="8" t="s">
        <v>515</v>
      </c>
      <c r="D324" s="21"/>
      <c r="E324" s="19"/>
      <c r="F324" s="20"/>
      <c r="G324" s="19"/>
      <c r="H324" s="20"/>
      <c r="N324" s="20" t="s">
        <v>446</v>
      </c>
      <c r="O324" s="22">
        <v>746</v>
      </c>
      <c r="T324" s="20">
        <v>0.0453125</v>
      </c>
      <c r="U324" s="22">
        <v>677</v>
      </c>
      <c r="X324" s="19">
        <f>U324+O324</f>
        <v>1423</v>
      </c>
      <c r="Y324" s="34" t="s">
        <v>437</v>
      </c>
      <c r="Z324" s="2"/>
    </row>
    <row r="325" spans="1:26" ht="9.75" customHeight="1">
      <c r="A325" s="14" t="s">
        <v>4</v>
      </c>
      <c r="B325" s="14"/>
      <c r="C325" s="8" t="s">
        <v>94</v>
      </c>
      <c r="D325" s="20">
        <v>0.03974537037037037</v>
      </c>
      <c r="E325" s="22">
        <v>645</v>
      </c>
      <c r="F325" s="20">
        <v>0.04109953703703704</v>
      </c>
      <c r="G325" s="22">
        <v>672</v>
      </c>
      <c r="X325" s="19">
        <f>E325+G325+I325+K325+M325</f>
        <v>1317</v>
      </c>
      <c r="Y325" s="34"/>
      <c r="Z325" s="2"/>
    </row>
    <row r="326" spans="1:26" ht="9.75" customHeight="1">
      <c r="A326" s="14" t="s">
        <v>4</v>
      </c>
      <c r="B326" s="14"/>
      <c r="C326" s="8" t="s">
        <v>543</v>
      </c>
      <c r="D326" s="20"/>
      <c r="E326" s="19"/>
      <c r="F326" s="20"/>
      <c r="G326" s="19"/>
      <c r="L326" s="20"/>
      <c r="P326" s="20">
        <v>0.07829861111111111</v>
      </c>
      <c r="Q326" s="22">
        <v>628</v>
      </c>
      <c r="R326" s="20">
        <v>0.09270833333333334</v>
      </c>
      <c r="S326" s="22">
        <v>646</v>
      </c>
      <c r="X326" s="19">
        <f>S326+Q326</f>
        <v>1274</v>
      </c>
      <c r="Y326" s="34"/>
      <c r="Z326" s="2"/>
    </row>
    <row r="327" spans="1:26" ht="9.75" customHeight="1">
      <c r="A327" s="14" t="s">
        <v>4</v>
      </c>
      <c r="B327" s="14"/>
      <c r="C327" s="8" t="s">
        <v>545</v>
      </c>
      <c r="D327" s="21"/>
      <c r="E327" s="19"/>
      <c r="F327" s="20"/>
      <c r="G327" s="19"/>
      <c r="H327" s="20"/>
      <c r="L327" s="20"/>
      <c r="N327" s="20"/>
      <c r="P327" s="20">
        <v>0.07829861111111111</v>
      </c>
      <c r="Q327" s="22">
        <v>628</v>
      </c>
      <c r="R327" s="20">
        <v>0.09270833333333334</v>
      </c>
      <c r="S327" s="22">
        <v>646</v>
      </c>
      <c r="X327" s="19">
        <f>S327+Q327</f>
        <v>1274</v>
      </c>
      <c r="Y327" s="34"/>
      <c r="Z327" s="2"/>
    </row>
    <row r="328" spans="1:26" ht="9.75" customHeight="1">
      <c r="A328" s="14" t="s">
        <v>4</v>
      </c>
      <c r="B328" s="14"/>
      <c r="C328" s="8" t="s">
        <v>7</v>
      </c>
      <c r="D328" s="21"/>
      <c r="E328" s="19"/>
      <c r="F328" s="20">
        <v>0.07569444444444444</v>
      </c>
      <c r="G328" s="22">
        <v>365</v>
      </c>
      <c r="H328" s="20">
        <v>0.10840277777777778</v>
      </c>
      <c r="I328" s="22">
        <v>250</v>
      </c>
      <c r="N328" s="20">
        <v>0.058912037037037034</v>
      </c>
      <c r="O328" s="22">
        <v>578</v>
      </c>
      <c r="X328" s="19">
        <f>O328+I328+G328</f>
        <v>1193</v>
      </c>
      <c r="Y328" s="34"/>
      <c r="Z328" s="2"/>
    </row>
    <row r="329" spans="1:26" ht="9.75" customHeight="1">
      <c r="A329" s="14" t="s">
        <v>4</v>
      </c>
      <c r="B329" s="14"/>
      <c r="C329" s="8" t="s">
        <v>360</v>
      </c>
      <c r="D329" s="20"/>
      <c r="E329" s="19"/>
      <c r="F329" s="20"/>
      <c r="G329" s="19"/>
      <c r="L329" s="20">
        <v>0.06516203703703703</v>
      </c>
      <c r="M329" s="22">
        <v>545</v>
      </c>
      <c r="R329" s="20">
        <v>0.0976851851851852</v>
      </c>
      <c r="S329" s="22">
        <v>613</v>
      </c>
      <c r="X329" s="19">
        <f>S329+M329</f>
        <v>1158</v>
      </c>
      <c r="Y329" s="34"/>
      <c r="Z329" s="2"/>
    </row>
    <row r="330" spans="1:26" ht="9.75" customHeight="1">
      <c r="A330" s="14" t="s">
        <v>4</v>
      </c>
      <c r="B330" s="14"/>
      <c r="C330" s="8" t="s">
        <v>361</v>
      </c>
      <c r="D330" s="20"/>
      <c r="E330" s="19"/>
      <c r="F330" s="20"/>
      <c r="G330" s="19"/>
      <c r="L330" s="20">
        <v>0.06582175925925926</v>
      </c>
      <c r="M330" s="22">
        <v>540</v>
      </c>
      <c r="R330" s="20">
        <v>0.0976851851851852</v>
      </c>
      <c r="S330" s="22">
        <v>613</v>
      </c>
      <c r="X330" s="19">
        <f>S330+M330</f>
        <v>1153</v>
      </c>
      <c r="Y330" s="34"/>
      <c r="Z330" s="2"/>
    </row>
    <row r="331" spans="1:26" ht="9.75" customHeight="1">
      <c r="A331" s="14" t="s">
        <v>4</v>
      </c>
      <c r="B331" s="14"/>
      <c r="C331" s="8" t="s">
        <v>302</v>
      </c>
      <c r="D331" s="20"/>
      <c r="E331" s="19"/>
      <c r="F331" s="20"/>
      <c r="G331" s="19"/>
      <c r="J331" s="20">
        <v>0.06035879629629629</v>
      </c>
      <c r="K331" s="22">
        <v>632</v>
      </c>
      <c r="L331" s="20">
        <v>0.0707175925925926</v>
      </c>
      <c r="M331" s="22">
        <v>502</v>
      </c>
      <c r="X331" s="19">
        <f>E331+G331+I331+K331+M331</f>
        <v>1134</v>
      </c>
      <c r="Y331" s="34"/>
      <c r="Z331" s="2"/>
    </row>
    <row r="332" spans="1:26" ht="9.75" customHeight="1">
      <c r="A332" s="14" t="s">
        <v>4</v>
      </c>
      <c r="B332" s="14"/>
      <c r="C332" s="8" t="s">
        <v>88</v>
      </c>
      <c r="D332" s="21"/>
      <c r="E332" s="19"/>
      <c r="F332" s="20">
        <v>0.0506712962962963</v>
      </c>
      <c r="G332" s="22">
        <v>545</v>
      </c>
      <c r="J332" s="20">
        <v>0.06631944444444444</v>
      </c>
      <c r="K332" s="22">
        <v>575</v>
      </c>
      <c r="X332" s="19">
        <f>E332+G332+I332+K332+M332</f>
        <v>1120</v>
      </c>
      <c r="Y332" s="34"/>
      <c r="Z332" s="2"/>
    </row>
    <row r="333" spans="1:26" ht="9.75" customHeight="1">
      <c r="A333" s="14" t="s">
        <v>4</v>
      </c>
      <c r="B333" s="14"/>
      <c r="C333" s="8" t="s">
        <v>97</v>
      </c>
      <c r="D333" s="21"/>
      <c r="E333" s="19"/>
      <c r="F333" s="20">
        <v>0.06802083333333334</v>
      </c>
      <c r="G333" s="22">
        <v>406</v>
      </c>
      <c r="H333" s="20">
        <v>0.036458333333333336</v>
      </c>
      <c r="I333" s="22">
        <v>692</v>
      </c>
      <c r="X333" s="19">
        <f>E333+G333+I333+K333+M333</f>
        <v>1098</v>
      </c>
      <c r="Y333" s="34"/>
      <c r="Z333" s="2"/>
    </row>
    <row r="334" spans="1:26" ht="9.75" customHeight="1">
      <c r="A334" s="14" t="s">
        <v>4</v>
      </c>
      <c r="B334" s="14"/>
      <c r="C334" s="8" t="s">
        <v>202</v>
      </c>
      <c r="D334" s="20">
        <v>0.04921296296296296</v>
      </c>
      <c r="E334" s="19">
        <v>521</v>
      </c>
      <c r="F334" s="20"/>
      <c r="G334" s="19"/>
      <c r="T334" s="20">
        <v>0.05520833333333333</v>
      </c>
      <c r="U334" s="22">
        <v>555</v>
      </c>
      <c r="X334" s="19">
        <f>U334+E334</f>
        <v>1076</v>
      </c>
      <c r="Y334" s="34" t="s">
        <v>31</v>
      </c>
      <c r="Z334" s="2"/>
    </row>
    <row r="335" spans="1:26" ht="9.75" customHeight="1">
      <c r="A335" s="14" t="s">
        <v>4</v>
      </c>
      <c r="B335" s="14"/>
      <c r="C335" s="8" t="s">
        <v>201</v>
      </c>
      <c r="D335" s="20">
        <v>0.05226851851851852</v>
      </c>
      <c r="E335" s="22">
        <v>491</v>
      </c>
      <c r="F335" s="20"/>
      <c r="G335" s="19"/>
      <c r="H335" s="20">
        <v>0.07535879629629628</v>
      </c>
      <c r="I335" s="22">
        <v>335</v>
      </c>
      <c r="J335" s="33" t="s">
        <v>310</v>
      </c>
      <c r="K335" s="22">
        <v>250</v>
      </c>
      <c r="X335" s="19">
        <f>E335+G335+I335+K335+M335</f>
        <v>1076</v>
      </c>
      <c r="Y335" s="34"/>
      <c r="Z335" s="2"/>
    </row>
    <row r="336" spans="1:25" ht="9.75" customHeight="1">
      <c r="A336" s="14" t="s">
        <v>4</v>
      </c>
      <c r="B336" s="14"/>
      <c r="C336" s="8" t="s">
        <v>249</v>
      </c>
      <c r="D336" s="21"/>
      <c r="E336" s="19"/>
      <c r="F336" s="20"/>
      <c r="G336" s="19"/>
      <c r="H336" s="20">
        <v>0.04712962962962963</v>
      </c>
      <c r="I336" s="22">
        <v>536</v>
      </c>
      <c r="N336" s="20">
        <v>0.06319444444444444</v>
      </c>
      <c r="O336" s="22">
        <v>538</v>
      </c>
      <c r="X336" s="19">
        <f>O336+I336</f>
        <v>1074</v>
      </c>
      <c r="Y336" s="33"/>
    </row>
    <row r="337" spans="1:26" ht="9.75" customHeight="1">
      <c r="A337" s="14" t="s">
        <v>4</v>
      </c>
      <c r="B337" s="14"/>
      <c r="C337" s="8" t="s">
        <v>198</v>
      </c>
      <c r="D337" s="20">
        <v>0.047824074074074074</v>
      </c>
      <c r="E337" s="22">
        <v>536</v>
      </c>
      <c r="F337" s="20"/>
      <c r="G337" s="19"/>
      <c r="T337" s="20">
        <v>0.057291666666666664</v>
      </c>
      <c r="U337" s="22">
        <v>535</v>
      </c>
      <c r="X337" s="19">
        <f>U337+E337</f>
        <v>1071</v>
      </c>
      <c r="Y337" s="34" t="s">
        <v>31</v>
      </c>
      <c r="Z337" s="2"/>
    </row>
    <row r="338" spans="1:26" ht="9.75" customHeight="1">
      <c r="A338" s="14" t="s">
        <v>4</v>
      </c>
      <c r="B338" s="14"/>
      <c r="C338" s="8" t="s">
        <v>268</v>
      </c>
      <c r="D338" s="21"/>
      <c r="E338" s="19"/>
      <c r="F338" s="20"/>
      <c r="G338" s="19"/>
      <c r="H338" s="20">
        <v>0.09444444444444444</v>
      </c>
      <c r="I338" s="22">
        <v>267</v>
      </c>
      <c r="J338" s="37" t="s">
        <v>99</v>
      </c>
      <c r="K338" s="22">
        <v>250</v>
      </c>
      <c r="P338" s="33" t="s">
        <v>355</v>
      </c>
      <c r="Q338" s="25">
        <f>517/2</f>
        <v>258.5</v>
      </c>
      <c r="R338" s="33" t="s">
        <v>355</v>
      </c>
      <c r="S338" s="25">
        <v>259</v>
      </c>
      <c r="X338" s="19">
        <f>S338+Q338+K338+I338</f>
        <v>1034.5</v>
      </c>
      <c r="Y338" s="34"/>
      <c r="Z338" s="2"/>
    </row>
    <row r="339" spans="1:26" ht="9.75" customHeight="1">
      <c r="A339" s="14" t="s">
        <v>4</v>
      </c>
      <c r="B339" s="14"/>
      <c r="C339" s="8" t="s">
        <v>374</v>
      </c>
      <c r="D339" s="20"/>
      <c r="E339" s="19"/>
      <c r="F339" s="20"/>
      <c r="G339" s="19"/>
      <c r="L339" s="20">
        <v>0.11275462962962964</v>
      </c>
      <c r="M339" s="22">
        <v>315</v>
      </c>
      <c r="N339" s="20">
        <v>0.04891203703703704</v>
      </c>
      <c r="O339" s="22">
        <v>696</v>
      </c>
      <c r="X339" s="19">
        <f>O339+M339</f>
        <v>1011</v>
      </c>
      <c r="Y339" s="34" t="s">
        <v>181</v>
      </c>
      <c r="Z339" s="2"/>
    </row>
    <row r="340" spans="1:26" ht="9.75" customHeight="1">
      <c r="A340" s="14" t="s">
        <v>4</v>
      </c>
      <c r="B340" s="14"/>
      <c r="C340" s="8" t="s">
        <v>511</v>
      </c>
      <c r="D340" s="21"/>
      <c r="E340" s="19"/>
      <c r="F340" s="20"/>
      <c r="G340" s="19"/>
      <c r="N340" s="20"/>
      <c r="T340" s="20">
        <v>0.030659722222222224</v>
      </c>
      <c r="U340" s="22">
        <v>1000</v>
      </c>
      <c r="X340" s="19">
        <v>1000</v>
      </c>
      <c r="Y340" s="34"/>
      <c r="Z340" s="2"/>
    </row>
    <row r="341" spans="1:26" ht="9.75" customHeight="1">
      <c r="A341" s="14" t="s">
        <v>4</v>
      </c>
      <c r="B341" s="14"/>
      <c r="C341" s="8" t="s">
        <v>562</v>
      </c>
      <c r="D341" s="20"/>
      <c r="E341" s="19"/>
      <c r="F341" s="20"/>
      <c r="G341" s="19"/>
      <c r="N341" s="20"/>
      <c r="R341" s="20">
        <v>0.059895833333333336</v>
      </c>
      <c r="S341" s="22">
        <v>1000</v>
      </c>
      <c r="X341" s="19">
        <v>1000</v>
      </c>
      <c r="Y341" s="34"/>
      <c r="Z341" s="2"/>
    </row>
    <row r="342" spans="1:26" ht="9.75" customHeight="1">
      <c r="A342" s="14" t="s">
        <v>4</v>
      </c>
      <c r="B342" s="14"/>
      <c r="C342" s="8" t="s">
        <v>563</v>
      </c>
      <c r="D342" s="20"/>
      <c r="E342" s="19"/>
      <c r="F342" s="20"/>
      <c r="G342" s="19"/>
      <c r="N342" s="20"/>
      <c r="R342" s="20">
        <v>0.059895833333333336</v>
      </c>
      <c r="S342" s="22">
        <v>1000</v>
      </c>
      <c r="X342" s="19">
        <v>1000</v>
      </c>
      <c r="Y342" s="34"/>
      <c r="Z342" s="2"/>
    </row>
    <row r="343" spans="1:26" ht="9.75" customHeight="1">
      <c r="A343" s="14" t="s">
        <v>4</v>
      </c>
      <c r="B343" s="14"/>
      <c r="C343" s="8" t="s">
        <v>335</v>
      </c>
      <c r="D343" s="20"/>
      <c r="E343" s="19"/>
      <c r="F343" s="20"/>
      <c r="G343" s="19"/>
      <c r="N343" s="20">
        <v>0.034027777777777775</v>
      </c>
      <c r="O343" s="22">
        <v>1000</v>
      </c>
      <c r="X343" s="19">
        <v>1000</v>
      </c>
      <c r="Y343" s="34"/>
      <c r="Z343" s="2"/>
    </row>
    <row r="344" spans="1:26" ht="9.75" customHeight="1">
      <c r="A344" s="14" t="s">
        <v>4</v>
      </c>
      <c r="B344" s="14"/>
      <c r="C344" s="8" t="s">
        <v>336</v>
      </c>
      <c r="D344" s="20"/>
      <c r="E344" s="19"/>
      <c r="F344" s="20"/>
      <c r="G344" s="19"/>
      <c r="H344" s="20"/>
      <c r="J344" s="20"/>
      <c r="L344" s="20">
        <v>0.03553240740740741</v>
      </c>
      <c r="M344" s="22">
        <v>1000</v>
      </c>
      <c r="X344" s="19">
        <f>E344+G344+I344+K344+M344</f>
        <v>1000</v>
      </c>
      <c r="Y344" s="34"/>
      <c r="Z344" s="2"/>
    </row>
    <row r="345" spans="1:26" ht="9.75" customHeight="1">
      <c r="A345" s="14" t="s">
        <v>4</v>
      </c>
      <c r="B345" s="14"/>
      <c r="C345" s="8" t="s">
        <v>299</v>
      </c>
      <c r="D345" s="21"/>
      <c r="E345" s="19"/>
      <c r="F345" s="20"/>
      <c r="G345" s="19"/>
      <c r="H345" s="20"/>
      <c r="J345" s="20">
        <v>0.03813657407407407</v>
      </c>
      <c r="K345" s="22">
        <v>1000</v>
      </c>
      <c r="X345" s="19">
        <f>E345+G345+I345+K345+M345</f>
        <v>1000</v>
      </c>
      <c r="Y345" s="34" t="s">
        <v>21</v>
      </c>
      <c r="Z345" s="2"/>
    </row>
    <row r="346" spans="1:26" ht="9.75" customHeight="1">
      <c r="A346" s="14" t="s">
        <v>4</v>
      </c>
      <c r="B346" s="14"/>
      <c r="C346" s="8" t="s">
        <v>237</v>
      </c>
      <c r="D346" s="20"/>
      <c r="E346" s="19"/>
      <c r="F346" s="20"/>
      <c r="G346" s="19"/>
      <c r="H346" s="20">
        <v>0.025243055555555557</v>
      </c>
      <c r="I346" s="22">
        <v>1000</v>
      </c>
      <c r="X346" s="19">
        <f>E346+G346+I346+K346+M346</f>
        <v>1000</v>
      </c>
      <c r="Y346" s="34"/>
      <c r="Z346" s="2"/>
    </row>
    <row r="347" spans="1:26" ht="9.75" customHeight="1">
      <c r="A347" s="14" t="s">
        <v>4</v>
      </c>
      <c r="B347" s="14"/>
      <c r="C347" s="8" t="s">
        <v>182</v>
      </c>
      <c r="D347" s="20">
        <v>0.025648148148148146</v>
      </c>
      <c r="E347" s="22">
        <v>1000</v>
      </c>
      <c r="F347" s="20"/>
      <c r="G347" s="19"/>
      <c r="X347" s="19">
        <f>E347+G347+I347+K347+M347</f>
        <v>1000</v>
      </c>
      <c r="Y347" s="34"/>
      <c r="Z347" s="2"/>
    </row>
    <row r="348" spans="1:26" ht="9.75" customHeight="1">
      <c r="A348" s="14" t="s">
        <v>4</v>
      </c>
      <c r="B348" s="14"/>
      <c r="C348" s="8" t="s">
        <v>429</v>
      </c>
      <c r="D348" s="20"/>
      <c r="E348" s="19"/>
      <c r="F348" s="20"/>
      <c r="G348" s="19"/>
      <c r="N348" s="20">
        <v>0.034722222222222224</v>
      </c>
      <c r="O348" s="22">
        <v>980</v>
      </c>
      <c r="X348" s="19">
        <v>980</v>
      </c>
      <c r="Y348" s="34"/>
      <c r="Z348" s="2"/>
    </row>
    <row r="349" spans="1:26" ht="9.75" customHeight="1">
      <c r="A349" s="14" t="s">
        <v>4</v>
      </c>
      <c r="B349" s="14"/>
      <c r="C349" s="8" t="s">
        <v>430</v>
      </c>
      <c r="D349" s="20"/>
      <c r="E349" s="19"/>
      <c r="F349" s="20"/>
      <c r="G349" s="19"/>
      <c r="J349" s="20"/>
      <c r="N349" s="20">
        <v>0.03518518518518519</v>
      </c>
      <c r="O349" s="22">
        <v>976</v>
      </c>
      <c r="X349" s="19">
        <v>976</v>
      </c>
      <c r="Y349" s="34" t="s">
        <v>152</v>
      </c>
      <c r="Z349" s="2"/>
    </row>
    <row r="350" spans="1:26" ht="9.75" customHeight="1">
      <c r="A350" s="14" t="s">
        <v>4</v>
      </c>
      <c r="B350" s="14"/>
      <c r="C350" s="8" t="s">
        <v>300</v>
      </c>
      <c r="D350" s="21"/>
      <c r="E350" s="19"/>
      <c r="F350" s="20"/>
      <c r="G350" s="19"/>
      <c r="J350" s="20">
        <v>0.04010416666666667</v>
      </c>
      <c r="K350" s="22">
        <v>951</v>
      </c>
      <c r="X350" s="19">
        <f>E350+G350+I350+K350+M350</f>
        <v>951</v>
      </c>
      <c r="Y350" s="34" t="s">
        <v>21</v>
      </c>
      <c r="Z350" s="2"/>
    </row>
    <row r="351" spans="1:26" ht="9.75" customHeight="1">
      <c r="A351" s="14" t="s">
        <v>4</v>
      </c>
      <c r="B351" s="14"/>
      <c r="C351" s="8" t="s">
        <v>521</v>
      </c>
      <c r="D351" s="20"/>
      <c r="E351" s="19"/>
      <c r="F351" s="20"/>
      <c r="G351" s="19"/>
      <c r="H351" s="20">
        <v>0.05229166666666666</v>
      </c>
      <c r="I351" s="22">
        <v>483</v>
      </c>
      <c r="T351" s="20">
        <v>0.06747685185185186</v>
      </c>
      <c r="U351" s="22">
        <v>454</v>
      </c>
      <c r="X351" s="19">
        <f>U351+I351</f>
        <v>937</v>
      </c>
      <c r="Y351" s="34"/>
      <c r="Z351" s="2"/>
    </row>
    <row r="352" spans="1:26" ht="9.75" customHeight="1">
      <c r="A352" s="14" t="s">
        <v>4</v>
      </c>
      <c r="B352" s="14"/>
      <c r="C352" s="8" t="s">
        <v>337</v>
      </c>
      <c r="D352" s="20"/>
      <c r="E352" s="19"/>
      <c r="F352" s="20"/>
      <c r="G352" s="19"/>
      <c r="H352" s="20"/>
      <c r="L352" s="20">
        <v>0.03819444444444444</v>
      </c>
      <c r="M352" s="22">
        <v>930</v>
      </c>
      <c r="X352" s="19">
        <f>E352+G352+I352+K352+M352</f>
        <v>930</v>
      </c>
      <c r="Y352" s="34"/>
      <c r="Z352" s="2"/>
    </row>
    <row r="353" spans="1:26" ht="9.75" customHeight="1">
      <c r="A353" s="14" t="s">
        <v>4</v>
      </c>
      <c r="B353" s="14"/>
      <c r="C353" s="8" t="s">
        <v>339</v>
      </c>
      <c r="D353" s="20"/>
      <c r="E353" s="19"/>
      <c r="F353" s="20"/>
      <c r="G353" s="19"/>
      <c r="H353" s="20"/>
      <c r="L353" s="20">
        <v>0.03826388888888889</v>
      </c>
      <c r="M353" s="22">
        <v>929</v>
      </c>
      <c r="X353" s="19">
        <f>E353+G353+I353+K353+M353</f>
        <v>929</v>
      </c>
      <c r="Y353" s="34"/>
      <c r="Z353" s="2"/>
    </row>
    <row r="354" spans="1:26" ht="9.75" customHeight="1">
      <c r="A354" s="14" t="s">
        <v>4</v>
      </c>
      <c r="B354" s="14"/>
      <c r="C354" s="8" t="s">
        <v>431</v>
      </c>
      <c r="D354" s="21"/>
      <c r="E354" s="19"/>
      <c r="F354" s="20"/>
      <c r="G354" s="19"/>
      <c r="N354" s="20">
        <v>0.03680555555555556</v>
      </c>
      <c r="O354" s="22">
        <v>925</v>
      </c>
      <c r="X354" s="19">
        <v>925</v>
      </c>
      <c r="Y354" s="34" t="s">
        <v>387</v>
      </c>
      <c r="Z354" s="2"/>
    </row>
    <row r="355" spans="1:26" ht="9.75" customHeight="1">
      <c r="A355" s="14" t="s">
        <v>4</v>
      </c>
      <c r="B355" s="14"/>
      <c r="C355" s="8" t="s">
        <v>180</v>
      </c>
      <c r="D355" s="20">
        <v>0.027928240740740743</v>
      </c>
      <c r="E355" s="22">
        <v>918</v>
      </c>
      <c r="F355" s="20"/>
      <c r="G355" s="19"/>
      <c r="X355" s="19">
        <f>E355+G355+I355+K355+M355</f>
        <v>918</v>
      </c>
      <c r="Y355" s="34" t="s">
        <v>181</v>
      </c>
      <c r="Z355" s="2"/>
    </row>
    <row r="356" spans="1:26" ht="9.75" customHeight="1">
      <c r="A356" s="14" t="s">
        <v>4</v>
      </c>
      <c r="B356" s="14"/>
      <c r="C356" s="8" t="s">
        <v>432</v>
      </c>
      <c r="D356" s="20"/>
      <c r="E356" s="19"/>
      <c r="F356" s="20"/>
      <c r="G356" s="19"/>
      <c r="H356" s="20"/>
      <c r="N356" s="20">
        <v>0.03738425925925926</v>
      </c>
      <c r="O356" s="22">
        <v>910</v>
      </c>
      <c r="X356" s="19">
        <v>910</v>
      </c>
      <c r="Y356" s="34" t="s">
        <v>408</v>
      </c>
      <c r="Z356" s="2"/>
    </row>
    <row r="357" spans="1:26" ht="9.75" customHeight="1">
      <c r="A357" s="14" t="s">
        <v>4</v>
      </c>
      <c r="B357" s="14"/>
      <c r="C357" s="8" t="s">
        <v>366</v>
      </c>
      <c r="D357" s="21"/>
      <c r="E357" s="19"/>
      <c r="F357" s="20"/>
      <c r="G357" s="19"/>
      <c r="H357" s="20"/>
      <c r="L357" s="20">
        <v>0.08652777777777777</v>
      </c>
      <c r="M357" s="22">
        <v>411</v>
      </c>
      <c r="T357" s="20">
        <v>0.06608796296296296</v>
      </c>
      <c r="U357" s="22">
        <v>464</v>
      </c>
      <c r="X357" s="19">
        <v>875</v>
      </c>
      <c r="Y357" s="34"/>
      <c r="Z357" s="2"/>
    </row>
    <row r="358" spans="1:26" ht="9.75" customHeight="1">
      <c r="A358" s="14" t="s">
        <v>4</v>
      </c>
      <c r="B358" s="14"/>
      <c r="C358" s="8" t="s">
        <v>610</v>
      </c>
      <c r="D358" s="21"/>
      <c r="E358" s="19"/>
      <c r="F358" s="20"/>
      <c r="G358" s="19"/>
      <c r="H358" s="20"/>
      <c r="L358" s="20"/>
      <c r="N358" s="20"/>
      <c r="T358" s="20"/>
      <c r="U358" s="24"/>
      <c r="V358" s="23">
        <v>0.04886574074074074</v>
      </c>
      <c r="W358" s="22">
        <v>873</v>
      </c>
      <c r="X358" s="19">
        <v>873</v>
      </c>
      <c r="Y358" s="34"/>
      <c r="Z358" s="2"/>
    </row>
    <row r="359" spans="1:26" ht="9.75" customHeight="1">
      <c r="A359" s="14" t="s">
        <v>4</v>
      </c>
      <c r="B359" s="14"/>
      <c r="C359" s="8" t="s">
        <v>238</v>
      </c>
      <c r="D359" s="21"/>
      <c r="E359" s="19"/>
      <c r="F359" s="20"/>
      <c r="G359" s="19"/>
      <c r="H359" s="20">
        <v>0.0296875</v>
      </c>
      <c r="I359" s="22">
        <v>850</v>
      </c>
      <c r="X359" s="19">
        <f>E359+G359+I359+K359+M359</f>
        <v>850</v>
      </c>
      <c r="Y359" s="34"/>
      <c r="Z359" s="2"/>
    </row>
    <row r="360" spans="1:26" ht="9.75" customHeight="1">
      <c r="A360" s="14" t="s">
        <v>4</v>
      </c>
      <c r="B360" s="14"/>
      <c r="C360" s="8" t="s">
        <v>434</v>
      </c>
      <c r="D360" s="20"/>
      <c r="E360" s="19"/>
      <c r="F360" s="20"/>
      <c r="G360" s="19"/>
      <c r="H360" s="20"/>
      <c r="N360" s="20">
        <v>0.040625</v>
      </c>
      <c r="O360" s="22">
        <v>838</v>
      </c>
      <c r="X360" s="19">
        <v>838</v>
      </c>
      <c r="Y360" s="34"/>
      <c r="Z360" s="2"/>
    </row>
    <row r="361" spans="1:26" ht="9.75" customHeight="1">
      <c r="A361" s="14" t="s">
        <v>4</v>
      </c>
      <c r="B361" s="14"/>
      <c r="C361" s="8" t="s">
        <v>435</v>
      </c>
      <c r="D361" s="20"/>
      <c r="E361" s="19"/>
      <c r="F361" s="20"/>
      <c r="G361" s="19"/>
      <c r="N361" s="20">
        <v>0.04097222222222222</v>
      </c>
      <c r="O361" s="22">
        <v>831</v>
      </c>
      <c r="T361" s="20"/>
      <c r="X361" s="19">
        <v>831</v>
      </c>
      <c r="Y361" s="34"/>
      <c r="Z361" s="2"/>
    </row>
    <row r="362" spans="1:26" ht="9.75" customHeight="1">
      <c r="A362" s="14" t="s">
        <v>4</v>
      </c>
      <c r="B362" s="14"/>
      <c r="C362" s="8" t="s">
        <v>611</v>
      </c>
      <c r="D362" s="20"/>
      <c r="E362" s="19"/>
      <c r="F362" s="20"/>
      <c r="G362" s="19"/>
      <c r="H362" s="20"/>
      <c r="L362" s="20"/>
      <c r="M362" s="24"/>
      <c r="V362" s="23">
        <v>0.05168981481481482</v>
      </c>
      <c r="W362" s="22">
        <v>825</v>
      </c>
      <c r="X362" s="19">
        <v>825</v>
      </c>
      <c r="Y362" s="34" t="s">
        <v>31</v>
      </c>
      <c r="Z362" s="2"/>
    </row>
    <row r="363" spans="1:26" ht="9.75" customHeight="1">
      <c r="A363" s="14" t="s">
        <v>4</v>
      </c>
      <c r="B363" s="14"/>
      <c r="C363" s="8" t="s">
        <v>341</v>
      </c>
      <c r="D363" s="21"/>
      <c r="E363" s="19"/>
      <c r="F363" s="20"/>
      <c r="G363" s="19"/>
      <c r="H363" s="20"/>
      <c r="L363" s="20">
        <v>0.0430787037037037</v>
      </c>
      <c r="M363" s="22">
        <v>825</v>
      </c>
      <c r="X363" s="19">
        <f>E363+G363+I363+K363+M363</f>
        <v>825</v>
      </c>
      <c r="Y363" s="34" t="s">
        <v>322</v>
      </c>
      <c r="Z363" s="2"/>
    </row>
    <row r="364" spans="1:26" ht="9.75" customHeight="1">
      <c r="A364" s="14" t="s">
        <v>4</v>
      </c>
      <c r="B364" s="14"/>
      <c r="C364" s="8" t="s">
        <v>340</v>
      </c>
      <c r="D364" s="21"/>
      <c r="E364" s="19"/>
      <c r="F364" s="20"/>
      <c r="G364" s="19"/>
      <c r="H364" s="20"/>
      <c r="L364" s="20">
        <v>0.0430787037037037</v>
      </c>
      <c r="M364" s="22">
        <v>825</v>
      </c>
      <c r="X364" s="19">
        <f>E364+G364+I364+K364+M364</f>
        <v>825</v>
      </c>
      <c r="Y364" s="34" t="s">
        <v>322</v>
      </c>
      <c r="Z364" s="2"/>
    </row>
    <row r="365" spans="1:26" ht="9.75" customHeight="1">
      <c r="A365" s="14" t="s">
        <v>4</v>
      </c>
      <c r="B365" s="14"/>
      <c r="C365" s="8" t="s">
        <v>438</v>
      </c>
      <c r="D365" s="20"/>
      <c r="E365" s="19"/>
      <c r="F365" s="20"/>
      <c r="G365" s="19"/>
      <c r="N365" s="20">
        <v>0.042013888888888885</v>
      </c>
      <c r="O365" s="22">
        <v>810</v>
      </c>
      <c r="X365" s="19">
        <v>810</v>
      </c>
      <c r="Y365" s="34" t="s">
        <v>437</v>
      </c>
      <c r="Z365" s="2"/>
    </row>
    <row r="366" spans="1:26" ht="9.75" customHeight="1">
      <c r="A366" s="14" t="s">
        <v>4</v>
      </c>
      <c r="B366" s="14"/>
      <c r="C366" s="8" t="s">
        <v>436</v>
      </c>
      <c r="D366" s="20"/>
      <c r="E366" s="19"/>
      <c r="F366" s="20"/>
      <c r="G366" s="19"/>
      <c r="J366" s="20"/>
      <c r="N366" s="20">
        <v>0.042013888888888885</v>
      </c>
      <c r="O366" s="22">
        <v>810</v>
      </c>
      <c r="X366" s="19">
        <v>810</v>
      </c>
      <c r="Y366" s="34" t="s">
        <v>437</v>
      </c>
      <c r="Z366" s="2"/>
    </row>
    <row r="367" spans="1:26" ht="9.75" customHeight="1">
      <c r="A367" s="14" t="s">
        <v>4</v>
      </c>
      <c r="B367" s="14"/>
      <c r="C367" s="8" t="s">
        <v>439</v>
      </c>
      <c r="D367" s="21"/>
      <c r="E367" s="19"/>
      <c r="F367" s="20"/>
      <c r="G367" s="19"/>
      <c r="H367" s="20"/>
      <c r="N367" s="20">
        <v>0.04204861111111111</v>
      </c>
      <c r="O367" s="22">
        <v>809</v>
      </c>
      <c r="X367" s="19">
        <v>809</v>
      </c>
      <c r="Y367" s="34" t="s">
        <v>437</v>
      </c>
      <c r="Z367" s="2"/>
    </row>
    <row r="368" spans="1:26" ht="9.75" customHeight="1">
      <c r="A368" s="14" t="s">
        <v>4</v>
      </c>
      <c r="B368" s="14"/>
      <c r="C368" s="8" t="s">
        <v>342</v>
      </c>
      <c r="D368" s="20"/>
      <c r="E368" s="19"/>
      <c r="F368" s="20"/>
      <c r="G368" s="19"/>
      <c r="L368" s="20">
        <v>0.04413194444444444</v>
      </c>
      <c r="M368" s="22">
        <v>805</v>
      </c>
      <c r="X368" s="19">
        <f>E368+G368+I368+K368+M368</f>
        <v>805</v>
      </c>
      <c r="Y368" s="34" t="s">
        <v>322</v>
      </c>
      <c r="Z368" s="2"/>
    </row>
    <row r="369" spans="1:26" ht="9.75" customHeight="1">
      <c r="A369" s="14" t="s">
        <v>4</v>
      </c>
      <c r="B369" s="14"/>
      <c r="C369" s="8" t="s">
        <v>343</v>
      </c>
      <c r="D369" s="21"/>
      <c r="E369" s="19"/>
      <c r="F369" s="20"/>
      <c r="G369" s="19"/>
      <c r="H369" s="20"/>
      <c r="L369" s="20">
        <v>0.04413194444444444</v>
      </c>
      <c r="M369" s="22">
        <v>805</v>
      </c>
      <c r="X369" s="19">
        <f>E369+G369+I369+K369+M369</f>
        <v>805</v>
      </c>
      <c r="Y369" s="34" t="s">
        <v>322</v>
      </c>
      <c r="Z369" s="2"/>
    </row>
    <row r="370" spans="1:26" ht="9.75" customHeight="1">
      <c r="A370" s="14" t="s">
        <v>4</v>
      </c>
      <c r="B370" s="14"/>
      <c r="C370" s="8" t="s">
        <v>440</v>
      </c>
      <c r="D370" s="20"/>
      <c r="E370" s="19"/>
      <c r="F370" s="20"/>
      <c r="G370" s="19"/>
      <c r="N370" s="20">
        <v>0.042361111111111106</v>
      </c>
      <c r="O370" s="22">
        <v>803</v>
      </c>
      <c r="X370" s="19">
        <v>803</v>
      </c>
      <c r="Y370" s="34"/>
      <c r="Z370" s="2"/>
    </row>
    <row r="371" spans="1:26" ht="9.75" customHeight="1">
      <c r="A371" s="14" t="s">
        <v>4</v>
      </c>
      <c r="B371" s="14"/>
      <c r="C371" s="8" t="s">
        <v>612</v>
      </c>
      <c r="D371" s="20"/>
      <c r="E371" s="19"/>
      <c r="F371" s="20"/>
      <c r="G371" s="19"/>
      <c r="H371" s="20"/>
      <c r="I371" s="24"/>
      <c r="J371" s="28"/>
      <c r="K371" s="24"/>
      <c r="L371" s="28"/>
      <c r="M371" s="24"/>
      <c r="N371" s="28"/>
      <c r="O371" s="24"/>
      <c r="P371" s="28"/>
      <c r="Q371" s="24"/>
      <c r="R371" s="28"/>
      <c r="S371" s="24"/>
      <c r="T371" s="36"/>
      <c r="U371" s="24"/>
      <c r="V371" s="23">
        <v>0.053877314814814815</v>
      </c>
      <c r="W371" s="22">
        <v>792</v>
      </c>
      <c r="X371" s="19">
        <v>792</v>
      </c>
      <c r="Y371" s="34"/>
      <c r="Z371" s="2"/>
    </row>
    <row r="372" spans="1:26" ht="9.75" customHeight="1">
      <c r="A372" s="14" t="s">
        <v>4</v>
      </c>
      <c r="B372" s="14"/>
      <c r="C372" s="8" t="s">
        <v>441</v>
      </c>
      <c r="D372" s="21"/>
      <c r="E372" s="19"/>
      <c r="F372" s="20"/>
      <c r="G372" s="19"/>
      <c r="H372" s="20"/>
      <c r="L372" s="20"/>
      <c r="N372" s="20">
        <v>0.04305555555555556</v>
      </c>
      <c r="O372" s="22">
        <v>790</v>
      </c>
      <c r="X372" s="19">
        <v>790</v>
      </c>
      <c r="Y372" s="34" t="s">
        <v>387</v>
      </c>
      <c r="Z372" s="2"/>
    </row>
    <row r="373" spans="1:26" ht="9.75" customHeight="1">
      <c r="A373" s="14" t="s">
        <v>4</v>
      </c>
      <c r="B373" s="14"/>
      <c r="C373" s="8" t="s">
        <v>442</v>
      </c>
      <c r="D373" s="21"/>
      <c r="E373" s="19"/>
      <c r="F373" s="20"/>
      <c r="G373" s="19"/>
      <c r="H373" s="20"/>
      <c r="N373" s="20">
        <v>0.043182870370370365</v>
      </c>
      <c r="O373" s="22">
        <v>790</v>
      </c>
      <c r="X373" s="19">
        <v>790</v>
      </c>
      <c r="Y373" s="34" t="s">
        <v>387</v>
      </c>
      <c r="Z373" s="2"/>
    </row>
    <row r="374" spans="1:26" ht="9.75" customHeight="1">
      <c r="A374" s="14" t="s">
        <v>4</v>
      </c>
      <c r="B374" s="14"/>
      <c r="C374" s="8" t="s">
        <v>204</v>
      </c>
      <c r="D374" s="20">
        <v>0.03252314814814815</v>
      </c>
      <c r="E374" s="22">
        <v>789</v>
      </c>
      <c r="F374" s="20"/>
      <c r="G374" s="19"/>
      <c r="X374" s="19">
        <f>E374+G374+I374+K374+M374</f>
        <v>789</v>
      </c>
      <c r="Y374" s="34"/>
      <c r="Z374" s="2"/>
    </row>
    <row r="375" spans="1:26" ht="9.75" customHeight="1">
      <c r="A375" s="14" t="s">
        <v>4</v>
      </c>
      <c r="B375" s="14"/>
      <c r="C375" s="8" t="s">
        <v>443</v>
      </c>
      <c r="D375" s="20"/>
      <c r="E375" s="19"/>
      <c r="F375" s="20"/>
      <c r="G375" s="19"/>
      <c r="J375" s="20"/>
      <c r="N375" s="20">
        <v>0.043356481481481475</v>
      </c>
      <c r="O375" s="22">
        <v>785</v>
      </c>
      <c r="X375" s="19">
        <v>785</v>
      </c>
      <c r="Y375" s="34" t="s">
        <v>444</v>
      </c>
      <c r="Z375" s="2"/>
    </row>
    <row r="376" spans="1:26" ht="9.75" customHeight="1">
      <c r="A376" s="14" t="s">
        <v>4</v>
      </c>
      <c r="B376" s="14"/>
      <c r="C376" s="8" t="s">
        <v>195</v>
      </c>
      <c r="D376" s="20">
        <v>0.0328125</v>
      </c>
      <c r="E376" s="22">
        <v>782</v>
      </c>
      <c r="F376" s="20"/>
      <c r="G376" s="19"/>
      <c r="X376" s="19">
        <f>E376+G376+I376+K376+M376</f>
        <v>782</v>
      </c>
      <c r="Y376" s="34" t="s">
        <v>31</v>
      </c>
      <c r="Z376" s="2"/>
    </row>
    <row r="377" spans="1:26" ht="9.75" customHeight="1">
      <c r="A377" s="14" t="s">
        <v>4</v>
      </c>
      <c r="B377" s="14"/>
      <c r="C377" s="8" t="s">
        <v>613</v>
      </c>
      <c r="D377" s="21"/>
      <c r="E377" s="19"/>
      <c r="F377" s="20"/>
      <c r="G377" s="19"/>
      <c r="H377" s="20"/>
      <c r="N377" s="20"/>
      <c r="O377" s="24"/>
      <c r="V377" s="23">
        <v>0.05461805555555555</v>
      </c>
      <c r="W377" s="24">
        <v>781</v>
      </c>
      <c r="X377" s="19">
        <v>781</v>
      </c>
      <c r="Y377" s="34" t="s">
        <v>10</v>
      </c>
      <c r="Z377" s="2"/>
    </row>
    <row r="378" spans="1:26" ht="9.75" customHeight="1">
      <c r="A378" s="14" t="s">
        <v>4</v>
      </c>
      <c r="B378" s="14"/>
      <c r="C378" s="8" t="s">
        <v>614</v>
      </c>
      <c r="D378" s="20"/>
      <c r="E378" s="19"/>
      <c r="F378" s="20"/>
      <c r="G378" s="19"/>
      <c r="H378" s="20"/>
      <c r="N378" s="20"/>
      <c r="V378" s="23">
        <v>0.055254629629629626</v>
      </c>
      <c r="W378" s="22">
        <v>772</v>
      </c>
      <c r="X378" s="19">
        <v>772</v>
      </c>
      <c r="Y378" s="34"/>
      <c r="Z378" s="2"/>
    </row>
    <row r="379" spans="1:26" ht="9.75" customHeight="1">
      <c r="A379" s="14" t="s">
        <v>4</v>
      </c>
      <c r="B379" s="14"/>
      <c r="C379" s="8" t="s">
        <v>615</v>
      </c>
      <c r="D379" s="20"/>
      <c r="E379" s="19"/>
      <c r="F379" s="20"/>
      <c r="G379" s="19"/>
      <c r="H379" s="20"/>
      <c r="N379" s="20"/>
      <c r="V379" s="23">
        <v>0.05597222222222222</v>
      </c>
      <c r="W379" s="22">
        <v>762</v>
      </c>
      <c r="X379" s="19">
        <v>762</v>
      </c>
      <c r="Y379" s="34"/>
      <c r="Z379" s="2"/>
    </row>
    <row r="380" spans="1:26" ht="9.75" customHeight="1">
      <c r="A380" s="14" t="s">
        <v>4</v>
      </c>
      <c r="B380" s="14"/>
      <c r="C380" s="8" t="s">
        <v>344</v>
      </c>
      <c r="D380" s="20"/>
      <c r="E380" s="19"/>
      <c r="F380" s="20"/>
      <c r="G380" s="19"/>
      <c r="H380" s="20"/>
      <c r="L380" s="20">
        <v>0.04673611111111111</v>
      </c>
      <c r="M380" s="22">
        <v>760</v>
      </c>
      <c r="X380" s="19">
        <f>E380+G380+I380+K380+M380</f>
        <v>760</v>
      </c>
      <c r="Y380" s="34"/>
      <c r="Z380" s="2"/>
    </row>
    <row r="381" spans="1:26" ht="9.75" customHeight="1">
      <c r="A381" s="14" t="s">
        <v>4</v>
      </c>
      <c r="B381" s="14"/>
      <c r="C381" s="8" t="s">
        <v>345</v>
      </c>
      <c r="D381" s="20"/>
      <c r="E381" s="19"/>
      <c r="F381" s="20"/>
      <c r="G381" s="19"/>
      <c r="H381" s="20"/>
      <c r="L381" s="20">
        <v>0.04679398148148148</v>
      </c>
      <c r="M381" s="22">
        <v>759</v>
      </c>
      <c r="X381" s="19">
        <f>E381+G381+I381+K381+M381</f>
        <v>759</v>
      </c>
      <c r="Y381" s="34"/>
      <c r="Z381" s="2"/>
    </row>
    <row r="382" spans="1:26" ht="9.75" customHeight="1">
      <c r="A382" s="14" t="s">
        <v>4</v>
      </c>
      <c r="B382" s="14"/>
      <c r="C382" s="8" t="s">
        <v>346</v>
      </c>
      <c r="D382" s="20"/>
      <c r="E382" s="19"/>
      <c r="F382" s="20"/>
      <c r="G382" s="19"/>
      <c r="L382" s="20">
        <v>0.046851851851851846</v>
      </c>
      <c r="M382" s="22">
        <v>758</v>
      </c>
      <c r="X382" s="19">
        <f>E382+G382+I382+K382+M382</f>
        <v>758</v>
      </c>
      <c r="Y382" s="34" t="s">
        <v>322</v>
      </c>
      <c r="Z382" s="2"/>
    </row>
    <row r="383" spans="1:26" ht="9.75" customHeight="1">
      <c r="A383" s="14" t="s">
        <v>4</v>
      </c>
      <c r="B383" s="14"/>
      <c r="C383" s="8" t="s">
        <v>513</v>
      </c>
      <c r="D383" s="21"/>
      <c r="E383" s="19"/>
      <c r="F383" s="20"/>
      <c r="G383" s="19"/>
      <c r="T383" s="20">
        <v>0.040625</v>
      </c>
      <c r="U383" s="22">
        <v>755</v>
      </c>
      <c r="X383" s="19">
        <v>755</v>
      </c>
      <c r="Y383" s="34"/>
      <c r="Z383" s="2"/>
    </row>
    <row r="384" spans="1:26" ht="9.75" customHeight="1">
      <c r="A384" s="14" t="s">
        <v>4</v>
      </c>
      <c r="B384" s="14"/>
      <c r="C384" s="8" t="s">
        <v>313</v>
      </c>
      <c r="D384" s="21"/>
      <c r="E384" s="19"/>
      <c r="F384" s="20"/>
      <c r="G384" s="19"/>
      <c r="J384" s="33" t="s">
        <v>99</v>
      </c>
      <c r="K384" s="22">
        <v>250</v>
      </c>
      <c r="P384" s="33" t="s">
        <v>355</v>
      </c>
      <c r="Q384" s="22">
        <v>250</v>
      </c>
      <c r="R384" s="33" t="s">
        <v>355</v>
      </c>
      <c r="S384" s="22">
        <v>250</v>
      </c>
      <c r="X384" s="19">
        <v>750</v>
      </c>
      <c r="Y384" s="34"/>
      <c r="Z384" s="2"/>
    </row>
    <row r="385" spans="1:26" ht="9.75" customHeight="1">
      <c r="A385" s="14" t="s">
        <v>4</v>
      </c>
      <c r="B385" s="14"/>
      <c r="C385" s="8" t="s">
        <v>447</v>
      </c>
      <c r="D385" s="21"/>
      <c r="E385" s="19"/>
      <c r="F385" s="20"/>
      <c r="G385" s="19"/>
      <c r="H385" s="20"/>
      <c r="N385" s="20">
        <v>0.04560185185185186</v>
      </c>
      <c r="O385" s="22">
        <v>746</v>
      </c>
      <c r="X385" s="19">
        <v>746</v>
      </c>
      <c r="Y385" s="34" t="s">
        <v>408</v>
      </c>
      <c r="Z385" s="2"/>
    </row>
    <row r="386" spans="1:26" ht="9.75" customHeight="1">
      <c r="A386" s="14" t="s">
        <v>4</v>
      </c>
      <c r="B386" s="14"/>
      <c r="C386" s="8" t="s">
        <v>348</v>
      </c>
      <c r="D386" s="21"/>
      <c r="E386" s="19"/>
      <c r="F386" s="20"/>
      <c r="G386" s="19"/>
      <c r="L386" s="20">
        <v>0.048171296296296295</v>
      </c>
      <c r="M386" s="22">
        <v>738</v>
      </c>
      <c r="X386" s="19">
        <f>E386+G386+I386+K386+M386</f>
        <v>738</v>
      </c>
      <c r="Y386" s="34" t="s">
        <v>322</v>
      </c>
      <c r="Z386" s="2"/>
    </row>
    <row r="387" spans="1:26" ht="9.75" customHeight="1">
      <c r="A387" s="14" t="s">
        <v>4</v>
      </c>
      <c r="B387" s="14"/>
      <c r="C387" s="8" t="s">
        <v>347</v>
      </c>
      <c r="D387" s="21"/>
      <c r="E387" s="19"/>
      <c r="F387" s="20"/>
      <c r="G387" s="19"/>
      <c r="L387" s="20">
        <v>0.048171296296296295</v>
      </c>
      <c r="M387" s="22">
        <v>738</v>
      </c>
      <c r="X387" s="19">
        <f>E387+G387+I387+K387+M387</f>
        <v>738</v>
      </c>
      <c r="Y387" s="34" t="s">
        <v>322</v>
      </c>
      <c r="Z387" s="2"/>
    </row>
    <row r="388" spans="1:26" ht="9.75" customHeight="1">
      <c r="A388" s="14" t="s">
        <v>4</v>
      </c>
      <c r="B388" s="14"/>
      <c r="C388" s="8" t="s">
        <v>349</v>
      </c>
      <c r="D388" s="21"/>
      <c r="E388" s="19"/>
      <c r="F388" s="20"/>
      <c r="G388" s="19"/>
      <c r="L388" s="20">
        <v>0.048240740740740744</v>
      </c>
      <c r="M388" s="22">
        <v>737</v>
      </c>
      <c r="X388" s="19">
        <f>E388+G388+I388+K388+M388</f>
        <v>737</v>
      </c>
      <c r="Y388" s="34" t="s">
        <v>322</v>
      </c>
      <c r="Z388" s="2"/>
    </row>
    <row r="389" spans="1:26" ht="9.75" customHeight="1">
      <c r="A389" s="14" t="s">
        <v>4</v>
      </c>
      <c r="B389" s="14"/>
      <c r="C389" s="8" t="s">
        <v>448</v>
      </c>
      <c r="D389" s="20"/>
      <c r="E389" s="19"/>
      <c r="F389" s="20"/>
      <c r="G389" s="19"/>
      <c r="H389" s="20"/>
      <c r="J389" s="20"/>
      <c r="N389" s="20">
        <v>0.0462962962962963</v>
      </c>
      <c r="O389" s="22">
        <v>735</v>
      </c>
      <c r="X389" s="19">
        <v>735</v>
      </c>
      <c r="Y389" s="34" t="s">
        <v>408</v>
      </c>
      <c r="Z389" s="2"/>
    </row>
    <row r="390" spans="1:26" ht="9.75" customHeight="1">
      <c r="A390" s="14" t="s">
        <v>4</v>
      </c>
      <c r="B390" s="14"/>
      <c r="C390" s="8" t="s">
        <v>514</v>
      </c>
      <c r="D390" s="20"/>
      <c r="E390" s="19"/>
      <c r="F390" s="20"/>
      <c r="G390" s="19"/>
      <c r="T390" s="20">
        <v>0.04212962962962963</v>
      </c>
      <c r="U390" s="22">
        <v>728</v>
      </c>
      <c r="X390" s="19">
        <v>728</v>
      </c>
      <c r="Y390" s="34"/>
      <c r="Z390" s="2"/>
    </row>
    <row r="391" spans="1:26" ht="9.75" customHeight="1">
      <c r="A391" s="14" t="s">
        <v>4</v>
      </c>
      <c r="B391" s="14"/>
      <c r="C391" s="8" t="s">
        <v>449</v>
      </c>
      <c r="D391" s="20"/>
      <c r="E391" s="19"/>
      <c r="F391" s="20"/>
      <c r="G391" s="19"/>
      <c r="J391" s="20"/>
      <c r="N391" s="20">
        <v>0.04675925925925926</v>
      </c>
      <c r="O391" s="22">
        <v>728</v>
      </c>
      <c r="X391" s="19">
        <v>728</v>
      </c>
      <c r="Y391" s="34" t="s">
        <v>437</v>
      </c>
      <c r="Z391" s="2"/>
    </row>
    <row r="392" spans="1:26" ht="9.75" customHeight="1">
      <c r="A392" s="14" t="s">
        <v>4</v>
      </c>
      <c r="B392" s="14"/>
      <c r="C392" s="8" t="s">
        <v>350</v>
      </c>
      <c r="D392" s="21"/>
      <c r="E392" s="19"/>
      <c r="F392" s="20"/>
      <c r="G392" s="19"/>
      <c r="J392" s="20"/>
      <c r="L392" s="20">
        <v>0.04902777777777778</v>
      </c>
      <c r="M392" s="22">
        <v>725</v>
      </c>
      <c r="X392" s="19">
        <f>E392+G392+I392+K392+M392</f>
        <v>725</v>
      </c>
      <c r="Y392" s="34" t="s">
        <v>322</v>
      </c>
      <c r="Z392" s="2"/>
    </row>
    <row r="393" spans="1:26" ht="9.75" customHeight="1">
      <c r="A393" s="14" t="s">
        <v>4</v>
      </c>
      <c r="B393" s="14"/>
      <c r="C393" s="8" t="s">
        <v>239</v>
      </c>
      <c r="D393" s="21"/>
      <c r="E393" s="19"/>
      <c r="F393" s="20"/>
      <c r="G393" s="19"/>
      <c r="H393" s="20">
        <v>0.03513888888888889</v>
      </c>
      <c r="I393" s="22">
        <v>718</v>
      </c>
      <c r="X393" s="19">
        <f>E393+G393+I393+K393+M393</f>
        <v>718</v>
      </c>
      <c r="Y393" s="34"/>
      <c r="Z393" s="2"/>
    </row>
    <row r="394" spans="1:26" ht="9.75" customHeight="1">
      <c r="A394" s="14" t="s">
        <v>4</v>
      </c>
      <c r="B394" s="14"/>
      <c r="C394" s="8" t="s">
        <v>450</v>
      </c>
      <c r="D394" s="21"/>
      <c r="E394" s="19"/>
      <c r="F394" s="20"/>
      <c r="G394" s="19"/>
      <c r="H394" s="20"/>
      <c r="L394" s="20"/>
      <c r="N394" s="20">
        <v>0.047337962962962964</v>
      </c>
      <c r="O394" s="22">
        <v>719</v>
      </c>
      <c r="X394" s="19">
        <v>710</v>
      </c>
      <c r="Y394" s="34"/>
      <c r="Z394" s="2"/>
    </row>
    <row r="395" spans="1:26" ht="9.75" customHeight="1">
      <c r="A395" s="14" t="s">
        <v>4</v>
      </c>
      <c r="B395" s="14"/>
      <c r="C395" s="8" t="s">
        <v>352</v>
      </c>
      <c r="D395" s="21"/>
      <c r="E395" s="19"/>
      <c r="F395" s="20"/>
      <c r="G395" s="19"/>
      <c r="H395" s="20"/>
      <c r="L395" s="20">
        <v>0.05005787037037037</v>
      </c>
      <c r="M395" s="22">
        <v>710</v>
      </c>
      <c r="X395" s="19">
        <f>E395+G395+I395+K395+M395</f>
        <v>710</v>
      </c>
      <c r="Y395" s="34" t="s">
        <v>322</v>
      </c>
      <c r="Z395" s="2"/>
    </row>
    <row r="396" spans="1:26" ht="9.75" customHeight="1">
      <c r="A396" s="14" t="s">
        <v>4</v>
      </c>
      <c r="B396" s="14"/>
      <c r="C396" s="8" t="s">
        <v>351</v>
      </c>
      <c r="D396" s="20"/>
      <c r="E396" s="19"/>
      <c r="F396" s="20"/>
      <c r="G396" s="19"/>
      <c r="H396" s="20"/>
      <c r="L396" s="20">
        <v>0.05005787037037037</v>
      </c>
      <c r="M396" s="22">
        <v>710</v>
      </c>
      <c r="X396" s="19">
        <f>E396+G396+I396+K396+M396</f>
        <v>710</v>
      </c>
      <c r="Y396" s="34" t="s">
        <v>322</v>
      </c>
      <c r="Z396" s="2"/>
    </row>
    <row r="397" spans="1:26" ht="9.75" customHeight="1">
      <c r="A397" s="14" t="s">
        <v>4</v>
      </c>
      <c r="B397" s="14"/>
      <c r="C397" s="8" t="s">
        <v>240</v>
      </c>
      <c r="D397" s="20"/>
      <c r="E397" s="19"/>
      <c r="F397" s="20"/>
      <c r="G397" s="19"/>
      <c r="H397" s="20">
        <v>0.035555555555555556</v>
      </c>
      <c r="I397" s="22">
        <v>710</v>
      </c>
      <c r="X397" s="19">
        <f>E397+G397+I397+K397+M397</f>
        <v>710</v>
      </c>
      <c r="Y397" s="34"/>
      <c r="Z397" s="2"/>
    </row>
    <row r="398" spans="1:26" ht="9.75" customHeight="1">
      <c r="A398" s="14" t="s">
        <v>4</v>
      </c>
      <c r="B398" s="14"/>
      <c r="C398" s="8" t="s">
        <v>451</v>
      </c>
      <c r="D398" s="20"/>
      <c r="E398" s="19"/>
      <c r="F398" s="20"/>
      <c r="G398" s="19"/>
      <c r="N398" s="20">
        <v>0.048032407407407406</v>
      </c>
      <c r="O398" s="22">
        <v>708</v>
      </c>
      <c r="X398" s="19">
        <v>708</v>
      </c>
      <c r="Y398" s="34"/>
      <c r="Z398" s="2"/>
    </row>
    <row r="399" spans="1:26" ht="9.75" customHeight="1">
      <c r="A399" s="14" t="s">
        <v>4</v>
      </c>
      <c r="B399" s="14"/>
      <c r="C399" s="8" t="s">
        <v>46</v>
      </c>
      <c r="D399" s="21"/>
      <c r="E399" s="19"/>
      <c r="F399" s="20">
        <v>0.03900462962962963</v>
      </c>
      <c r="G399" s="22">
        <v>708</v>
      </c>
      <c r="X399" s="19">
        <f>E399+G399+I399+K399+M399</f>
        <v>708</v>
      </c>
      <c r="Y399" s="34"/>
      <c r="Z399" s="2"/>
    </row>
    <row r="400" spans="1:26" ht="9.75" customHeight="1">
      <c r="A400" s="14" t="s">
        <v>4</v>
      </c>
      <c r="B400" s="14"/>
      <c r="C400" s="8" t="s">
        <v>452</v>
      </c>
      <c r="D400" s="20"/>
      <c r="E400" s="19"/>
      <c r="F400" s="20"/>
      <c r="G400" s="19"/>
      <c r="J400" s="20"/>
      <c r="L400" s="20"/>
      <c r="N400" s="20">
        <v>0.04891203703703704</v>
      </c>
      <c r="O400" s="22">
        <v>696</v>
      </c>
      <c r="X400" s="19">
        <v>696</v>
      </c>
      <c r="Y400" s="34" t="s">
        <v>181</v>
      </c>
      <c r="Z400" s="2"/>
    </row>
    <row r="401" spans="1:26" ht="9.75" customHeight="1">
      <c r="A401" s="14" t="s">
        <v>4</v>
      </c>
      <c r="B401" s="14"/>
      <c r="C401" s="8" t="s">
        <v>453</v>
      </c>
      <c r="D401" s="20"/>
      <c r="E401" s="19"/>
      <c r="F401" s="20"/>
      <c r="G401" s="19"/>
      <c r="N401" s="20">
        <v>0.04895833333333333</v>
      </c>
      <c r="O401" s="22">
        <v>695</v>
      </c>
      <c r="X401" s="19">
        <v>695</v>
      </c>
      <c r="Y401" s="34" t="s">
        <v>408</v>
      </c>
      <c r="Z401" s="2"/>
    </row>
    <row r="402" spans="1:26" ht="9.75" customHeight="1">
      <c r="A402" s="14" t="s">
        <v>4</v>
      </c>
      <c r="B402" s="14"/>
      <c r="C402" s="8" t="s">
        <v>255</v>
      </c>
      <c r="D402" s="20"/>
      <c r="E402" s="19"/>
      <c r="F402" s="20"/>
      <c r="G402" s="19"/>
      <c r="H402" s="20">
        <v>0.056886574074074076</v>
      </c>
      <c r="I402" s="22">
        <v>444</v>
      </c>
      <c r="J402" s="33" t="s">
        <v>310</v>
      </c>
      <c r="K402" s="22">
        <v>250</v>
      </c>
      <c r="X402" s="19">
        <f>E402+G402+I402+K402+M402</f>
        <v>694</v>
      </c>
      <c r="Y402" s="34"/>
      <c r="Z402" s="2"/>
    </row>
    <row r="403" spans="1:26" ht="9.75" customHeight="1">
      <c r="A403" s="14" t="s">
        <v>4</v>
      </c>
      <c r="B403" s="14"/>
      <c r="C403" s="8" t="s">
        <v>256</v>
      </c>
      <c r="D403" s="20"/>
      <c r="E403" s="19"/>
      <c r="F403" s="20"/>
      <c r="G403" s="19"/>
      <c r="H403" s="20">
        <v>0.056921296296296296</v>
      </c>
      <c r="I403" s="22">
        <v>444</v>
      </c>
      <c r="J403" s="33" t="s">
        <v>310</v>
      </c>
      <c r="K403" s="22">
        <v>250</v>
      </c>
      <c r="X403" s="19">
        <f>E403+G403+I403+K403+M403</f>
        <v>694</v>
      </c>
      <c r="Y403" s="34"/>
      <c r="Z403" s="2"/>
    </row>
    <row r="404" spans="1:26" ht="9.75" customHeight="1">
      <c r="A404" s="14" t="s">
        <v>4</v>
      </c>
      <c r="B404" s="14"/>
      <c r="C404" s="8" t="s">
        <v>455</v>
      </c>
      <c r="D404" s="20"/>
      <c r="E404" s="19"/>
      <c r="F404" s="20"/>
      <c r="G404" s="19"/>
      <c r="L404" s="20"/>
      <c r="N404" s="20">
        <v>0.049305555555555554</v>
      </c>
      <c r="O404" s="22">
        <v>690</v>
      </c>
      <c r="X404" s="19">
        <v>690</v>
      </c>
      <c r="Y404" s="34"/>
      <c r="Z404" s="2"/>
    </row>
    <row r="405" spans="1:26" ht="9.75" customHeight="1">
      <c r="A405" s="14" t="s">
        <v>4</v>
      </c>
      <c r="B405" s="14"/>
      <c r="C405" s="8" t="s">
        <v>456</v>
      </c>
      <c r="D405" s="20"/>
      <c r="E405" s="19"/>
      <c r="F405" s="20"/>
      <c r="G405" s="19"/>
      <c r="L405" s="20"/>
      <c r="N405" s="20">
        <v>0.049421296296296297</v>
      </c>
      <c r="O405" s="22">
        <v>689</v>
      </c>
      <c r="X405" s="19">
        <v>689</v>
      </c>
      <c r="Y405" s="34"/>
      <c r="Z405" s="2"/>
    </row>
    <row r="406" spans="1:26" ht="9.75" customHeight="1">
      <c r="A406" s="14" t="s">
        <v>4</v>
      </c>
      <c r="B406" s="14"/>
      <c r="C406" s="8" t="s">
        <v>457</v>
      </c>
      <c r="D406" s="20"/>
      <c r="E406" s="19"/>
      <c r="F406" s="20"/>
      <c r="G406" s="19"/>
      <c r="N406" s="20">
        <v>0.04943287037037037</v>
      </c>
      <c r="O406" s="22">
        <v>688</v>
      </c>
      <c r="X406" s="19">
        <v>688</v>
      </c>
      <c r="Y406" s="34"/>
      <c r="Z406" s="2"/>
    </row>
    <row r="407" spans="1:26" ht="9.75" customHeight="1">
      <c r="A407" s="14" t="s">
        <v>4</v>
      </c>
      <c r="B407" s="14"/>
      <c r="C407" s="8" t="s">
        <v>459</v>
      </c>
      <c r="D407" s="20"/>
      <c r="E407" s="19"/>
      <c r="F407" s="20"/>
      <c r="G407" s="19"/>
      <c r="H407" s="20"/>
      <c r="N407" s="20">
        <v>0.04976851851851852</v>
      </c>
      <c r="O407" s="22">
        <v>684</v>
      </c>
      <c r="X407" s="19">
        <v>684</v>
      </c>
      <c r="Y407" s="34"/>
      <c r="Z407" s="2"/>
    </row>
    <row r="408" spans="1:26" ht="9.75" customHeight="1">
      <c r="A408" s="14" t="s">
        <v>4</v>
      </c>
      <c r="B408" s="14"/>
      <c r="C408" s="8" t="s">
        <v>458</v>
      </c>
      <c r="D408" s="21"/>
      <c r="E408" s="19"/>
      <c r="F408" s="20"/>
      <c r="G408" s="19"/>
      <c r="H408" s="20"/>
      <c r="L408" s="20"/>
      <c r="N408" s="20">
        <v>0.04976851851851852</v>
      </c>
      <c r="O408" s="22">
        <v>684</v>
      </c>
      <c r="X408" s="19">
        <v>684</v>
      </c>
      <c r="Y408" s="34"/>
      <c r="Z408" s="2"/>
    </row>
    <row r="409" spans="1:26" ht="9.75" customHeight="1">
      <c r="A409" s="14" t="s">
        <v>4</v>
      </c>
      <c r="B409" s="14"/>
      <c r="C409" s="8" t="s">
        <v>98</v>
      </c>
      <c r="D409" s="21"/>
      <c r="E409" s="19"/>
      <c r="F409" s="37" t="s">
        <v>99</v>
      </c>
      <c r="G409" s="22">
        <v>250</v>
      </c>
      <c r="H409" s="20">
        <v>0.05929398148148148</v>
      </c>
      <c r="I409" s="22">
        <v>426</v>
      </c>
      <c r="X409" s="19">
        <f>E409+G409+I409+K409+M409</f>
        <v>676</v>
      </c>
      <c r="Y409" s="34" t="s">
        <v>10</v>
      </c>
      <c r="Z409" s="2"/>
    </row>
    <row r="410" spans="1:26" ht="9.75" customHeight="1">
      <c r="A410" s="14" t="s">
        <v>4</v>
      </c>
      <c r="B410" s="14"/>
      <c r="C410" s="8" t="s">
        <v>460</v>
      </c>
      <c r="D410" s="21"/>
      <c r="E410" s="19"/>
      <c r="F410" s="20"/>
      <c r="G410" s="19"/>
      <c r="H410" s="20"/>
      <c r="L410" s="20"/>
      <c r="N410" s="20">
        <v>0.05081018518518519</v>
      </c>
      <c r="O410" s="22">
        <v>670</v>
      </c>
      <c r="X410" s="19">
        <v>670</v>
      </c>
      <c r="Y410" s="34"/>
      <c r="Z410" s="2"/>
    </row>
    <row r="411" spans="1:26" ht="9.75" customHeight="1">
      <c r="A411" s="14" t="s">
        <v>4</v>
      </c>
      <c r="B411" s="14"/>
      <c r="C411" s="8" t="s">
        <v>462</v>
      </c>
      <c r="D411" s="20"/>
      <c r="E411" s="19"/>
      <c r="F411" s="20"/>
      <c r="G411" s="19"/>
      <c r="L411" s="20"/>
      <c r="N411" s="20">
        <v>0.05127314814814815</v>
      </c>
      <c r="O411" s="22">
        <v>664</v>
      </c>
      <c r="X411" s="19">
        <v>664</v>
      </c>
      <c r="Y411" s="34"/>
      <c r="Z411" s="2"/>
    </row>
    <row r="412" spans="1:26" ht="9.75" customHeight="1">
      <c r="A412" s="14" t="s">
        <v>4</v>
      </c>
      <c r="B412" s="14"/>
      <c r="C412" s="8" t="s">
        <v>301</v>
      </c>
      <c r="D412" s="20"/>
      <c r="E412" s="19"/>
      <c r="F412" s="20"/>
      <c r="G412" s="19"/>
      <c r="H412" s="20"/>
      <c r="J412" s="20">
        <v>0.05815972222222222</v>
      </c>
      <c r="K412" s="22">
        <v>656</v>
      </c>
      <c r="U412" s="22"/>
      <c r="X412" s="19">
        <f>E412+G412+I412+K412+M412</f>
        <v>656</v>
      </c>
      <c r="Y412" s="34"/>
      <c r="Z412" s="2"/>
    </row>
    <row r="413" spans="1:26" ht="9.75" customHeight="1">
      <c r="A413" s="14" t="s">
        <v>4</v>
      </c>
      <c r="B413" s="14"/>
      <c r="C413" s="8" t="s">
        <v>243</v>
      </c>
      <c r="D413" s="20"/>
      <c r="E413" s="19"/>
      <c r="F413" s="20"/>
      <c r="G413" s="19"/>
      <c r="H413" s="20">
        <v>0.03940972222222222</v>
      </c>
      <c r="I413" s="22">
        <v>655</v>
      </c>
      <c r="X413" s="19">
        <f>E413+G413+I413+K413+M413</f>
        <v>655</v>
      </c>
      <c r="Y413" s="34"/>
      <c r="Z413" s="2"/>
    </row>
    <row r="414" spans="1:26" ht="9.75" customHeight="1">
      <c r="A414" s="14" t="s">
        <v>4</v>
      </c>
      <c r="B414" s="14"/>
      <c r="C414" s="8" t="s">
        <v>353</v>
      </c>
      <c r="D414" s="20"/>
      <c r="E414" s="19"/>
      <c r="F414" s="20"/>
      <c r="G414" s="19"/>
      <c r="L414" s="20">
        <v>0.05452546296296296</v>
      </c>
      <c r="M414" s="22">
        <v>652</v>
      </c>
      <c r="X414" s="19">
        <f>E414+G414+I414+K414+M414</f>
        <v>652</v>
      </c>
      <c r="Y414" s="34" t="s">
        <v>322</v>
      </c>
      <c r="Z414" s="2"/>
    </row>
    <row r="415" spans="1:26" ht="9.75" customHeight="1">
      <c r="A415" s="14" t="s">
        <v>4</v>
      </c>
      <c r="B415" s="14"/>
      <c r="C415" s="8" t="s">
        <v>356</v>
      </c>
      <c r="D415" s="20"/>
      <c r="E415" s="19"/>
      <c r="F415" s="20"/>
      <c r="G415" s="19"/>
      <c r="L415" s="20">
        <v>0.054664351851851846</v>
      </c>
      <c r="M415" s="22">
        <v>650</v>
      </c>
      <c r="X415" s="19">
        <v>650</v>
      </c>
      <c r="Y415" s="34" t="s">
        <v>181</v>
      </c>
      <c r="Z415" s="2"/>
    </row>
    <row r="416" spans="1:26" ht="9.75" customHeight="1">
      <c r="A416" s="14" t="s">
        <v>4</v>
      </c>
      <c r="B416" s="14"/>
      <c r="C416" s="8" t="s">
        <v>516</v>
      </c>
      <c r="D416" s="20"/>
      <c r="E416" s="19"/>
      <c r="F416" s="20"/>
      <c r="G416" s="19"/>
      <c r="J416" s="20"/>
      <c r="L416" s="20"/>
      <c r="N416" s="20"/>
      <c r="T416" s="20">
        <v>0.04756944444444444</v>
      </c>
      <c r="U416" s="22">
        <v>645</v>
      </c>
      <c r="X416" s="19">
        <v>645</v>
      </c>
      <c r="Y416" s="34"/>
      <c r="Z416" s="2"/>
    </row>
    <row r="417" spans="1:26" ht="9.75" customHeight="1">
      <c r="A417" s="14" t="s">
        <v>4</v>
      </c>
      <c r="B417" s="14"/>
      <c r="C417" s="8" t="s">
        <v>518</v>
      </c>
      <c r="D417" s="20"/>
      <c r="E417" s="19"/>
      <c r="F417" s="20"/>
      <c r="G417" s="19"/>
      <c r="H417" s="20"/>
      <c r="N417" s="20"/>
      <c r="T417" s="20">
        <v>0.04756944444444444</v>
      </c>
      <c r="U417" s="22">
        <v>645</v>
      </c>
      <c r="X417" s="19">
        <v>645</v>
      </c>
      <c r="Y417" s="34"/>
      <c r="Z417" s="2"/>
    </row>
    <row r="418" spans="1:26" ht="9.75" customHeight="1">
      <c r="A418" s="14" t="s">
        <v>4</v>
      </c>
      <c r="B418" s="14"/>
      <c r="C418" s="8" t="s">
        <v>464</v>
      </c>
      <c r="D418" s="20"/>
      <c r="E418" s="19"/>
      <c r="F418" s="20"/>
      <c r="G418" s="19"/>
      <c r="N418" s="20">
        <v>0.05289351851851851</v>
      </c>
      <c r="O418" s="22">
        <v>643</v>
      </c>
      <c r="X418" s="19">
        <v>643</v>
      </c>
      <c r="Y418" s="34"/>
      <c r="Z418" s="2"/>
    </row>
    <row r="419" spans="1:26" ht="9.75" customHeight="1">
      <c r="A419" s="14" t="s">
        <v>4</v>
      </c>
      <c r="B419" s="14"/>
      <c r="C419" s="8" t="s">
        <v>244</v>
      </c>
      <c r="D419" s="21"/>
      <c r="E419" s="19"/>
      <c r="F419" s="20"/>
      <c r="G419" s="19"/>
      <c r="H419" s="20">
        <v>0.03940972222222222</v>
      </c>
      <c r="I419" s="22">
        <v>641</v>
      </c>
      <c r="X419" s="19">
        <f>E419+G419+I419+K419+M419</f>
        <v>641</v>
      </c>
      <c r="Y419" s="34"/>
      <c r="Z419" s="2"/>
    </row>
    <row r="420" spans="1:26" ht="9.75" customHeight="1">
      <c r="A420" s="14" t="s">
        <v>4</v>
      </c>
      <c r="B420" s="14"/>
      <c r="C420" s="8" t="s">
        <v>357</v>
      </c>
      <c r="D420" s="20"/>
      <c r="E420" s="19"/>
      <c r="F420" s="20"/>
      <c r="G420" s="19"/>
      <c r="L420" s="20">
        <v>0.05591435185185185</v>
      </c>
      <c r="M420" s="22">
        <v>635</v>
      </c>
      <c r="X420" s="19">
        <v>635</v>
      </c>
      <c r="Y420" s="34" t="s">
        <v>322</v>
      </c>
      <c r="Z420" s="2"/>
    </row>
    <row r="421" spans="1:26" ht="9.75" customHeight="1">
      <c r="A421" s="14" t="s">
        <v>4</v>
      </c>
      <c r="B421" s="14"/>
      <c r="C421" s="8" t="s">
        <v>245</v>
      </c>
      <c r="D421" s="21"/>
      <c r="E421" s="19"/>
      <c r="F421" s="20"/>
      <c r="G421" s="19"/>
      <c r="H421" s="20">
        <v>0.039837962962962964</v>
      </c>
      <c r="I421" s="22">
        <v>634</v>
      </c>
      <c r="X421" s="19">
        <f>E421+G421+I421+K421+M421</f>
        <v>634</v>
      </c>
      <c r="Y421" s="34"/>
      <c r="Z421" s="2"/>
    </row>
    <row r="422" spans="1:26" ht="9.75" customHeight="1">
      <c r="A422" s="14" t="s">
        <v>4</v>
      </c>
      <c r="B422" s="14"/>
      <c r="C422" s="8" t="s">
        <v>559</v>
      </c>
      <c r="D422" s="20"/>
      <c r="E422" s="19"/>
      <c r="F422" s="20"/>
      <c r="G422" s="19"/>
      <c r="J422" s="20"/>
      <c r="L422" s="20"/>
      <c r="R422" s="20">
        <v>0.09467592592592593</v>
      </c>
      <c r="S422" s="22">
        <v>633</v>
      </c>
      <c r="X422" s="19">
        <v>633</v>
      </c>
      <c r="Y422" s="34"/>
      <c r="Z422" s="2"/>
    </row>
    <row r="423" spans="1:26" ht="9.75" customHeight="1">
      <c r="A423" s="14" t="s">
        <v>4</v>
      </c>
      <c r="B423" s="14"/>
      <c r="C423" s="8" t="s">
        <v>359</v>
      </c>
      <c r="D423" s="20"/>
      <c r="E423" s="19"/>
      <c r="F423" s="20"/>
      <c r="G423" s="19"/>
      <c r="L423" s="20">
        <v>0.05659722222222222</v>
      </c>
      <c r="M423" s="22">
        <v>628</v>
      </c>
      <c r="X423" s="19">
        <v>628</v>
      </c>
      <c r="Y423" s="34" t="s">
        <v>181</v>
      </c>
      <c r="Z423" s="2"/>
    </row>
    <row r="424" spans="1:26" ht="9.75" customHeight="1">
      <c r="A424" s="14" t="s">
        <v>4</v>
      </c>
      <c r="B424" s="14"/>
      <c r="C424" s="8" t="s">
        <v>465</v>
      </c>
      <c r="D424" s="20"/>
      <c r="E424" s="19"/>
      <c r="F424" s="20"/>
      <c r="G424" s="19"/>
      <c r="N424" s="20">
        <v>0.05430555555555555</v>
      </c>
      <c r="O424" s="22">
        <v>627</v>
      </c>
      <c r="X424" s="19">
        <v>627</v>
      </c>
      <c r="Y424" s="34"/>
      <c r="Z424" s="2"/>
    </row>
    <row r="425" spans="1:26" ht="9.75" customHeight="1">
      <c r="A425" s="14" t="s">
        <v>4</v>
      </c>
      <c r="B425" s="14"/>
      <c r="C425" s="8" t="s">
        <v>193</v>
      </c>
      <c r="D425" s="20">
        <v>0.04123842592592592</v>
      </c>
      <c r="E425" s="22">
        <v>622</v>
      </c>
      <c r="F425" s="20"/>
      <c r="G425" s="19"/>
      <c r="X425" s="19">
        <f>E425+G425+I425+K425+M425</f>
        <v>622</v>
      </c>
      <c r="Y425" s="34" t="s">
        <v>31</v>
      </c>
      <c r="Z425" s="2"/>
    </row>
    <row r="426" spans="1:26" ht="9.75" customHeight="1">
      <c r="A426" s="14" t="s">
        <v>4</v>
      </c>
      <c r="B426" s="14"/>
      <c r="C426" s="8" t="s">
        <v>517</v>
      </c>
      <c r="D426" s="20"/>
      <c r="E426" s="19"/>
      <c r="F426" s="20"/>
      <c r="G426" s="19"/>
      <c r="H426" s="20"/>
      <c r="J426" s="20"/>
      <c r="T426" s="20">
        <v>0.04979166666666667</v>
      </c>
      <c r="U426" s="22">
        <v>616</v>
      </c>
      <c r="X426" s="19">
        <v>616</v>
      </c>
      <c r="Y426" s="34"/>
      <c r="Z426" s="2"/>
    </row>
    <row r="427" spans="1:26" ht="9.75" customHeight="1">
      <c r="A427" s="14" t="s">
        <v>4</v>
      </c>
      <c r="B427" s="14"/>
      <c r="C427" s="8" t="s">
        <v>189</v>
      </c>
      <c r="D427" s="20">
        <v>0.0421875</v>
      </c>
      <c r="E427" s="22">
        <v>615</v>
      </c>
      <c r="F427" s="20"/>
      <c r="G427" s="19"/>
      <c r="X427" s="19">
        <f>E427+G427+I427+K427+M427</f>
        <v>615</v>
      </c>
      <c r="Y427" s="34"/>
      <c r="Z427" s="2"/>
    </row>
    <row r="428" spans="1:26" ht="9.75" customHeight="1">
      <c r="A428" s="14" t="s">
        <v>4</v>
      </c>
      <c r="B428" s="14"/>
      <c r="C428" s="8" t="s">
        <v>466</v>
      </c>
      <c r="D428" s="20"/>
      <c r="E428" s="19"/>
      <c r="F428" s="20"/>
      <c r="G428" s="19"/>
      <c r="H428" s="20"/>
      <c r="N428" s="20">
        <v>0.05555555555555555</v>
      </c>
      <c r="O428" s="22">
        <v>613</v>
      </c>
      <c r="X428" s="19">
        <v>613</v>
      </c>
      <c r="Y428" s="34" t="s">
        <v>37</v>
      </c>
      <c r="Z428" s="2"/>
    </row>
    <row r="429" spans="1:26" ht="9.75" customHeight="1">
      <c r="A429" s="14" t="s">
        <v>4</v>
      </c>
      <c r="B429" s="14"/>
      <c r="C429" s="8" t="s">
        <v>91</v>
      </c>
      <c r="D429" s="33" t="s">
        <v>99</v>
      </c>
      <c r="E429" s="22">
        <v>250</v>
      </c>
      <c r="F429" s="20">
        <v>0.07594907407407407</v>
      </c>
      <c r="G429" s="22">
        <v>363</v>
      </c>
      <c r="X429" s="19">
        <f>E429+G429+I429+K429+M429</f>
        <v>613</v>
      </c>
      <c r="Y429" s="34" t="s">
        <v>10</v>
      </c>
      <c r="Z429" s="2"/>
    </row>
    <row r="430" spans="1:26" ht="9.75" customHeight="1">
      <c r="A430" s="14" t="s">
        <v>4</v>
      </c>
      <c r="B430" s="14"/>
      <c r="C430" s="8" t="s">
        <v>206</v>
      </c>
      <c r="D430" s="20">
        <v>0.042361111111111106</v>
      </c>
      <c r="E430" s="22">
        <v>605</v>
      </c>
      <c r="F430" s="20"/>
      <c r="G430" s="19"/>
      <c r="X430" s="19">
        <f>E430+G430+I430+K430+M430</f>
        <v>605</v>
      </c>
      <c r="Y430" s="34" t="s">
        <v>37</v>
      </c>
      <c r="Z430" s="2"/>
    </row>
    <row r="431" spans="1:26" ht="9.75" customHeight="1">
      <c r="A431" s="14" t="s">
        <v>4</v>
      </c>
      <c r="B431" s="14"/>
      <c r="C431" s="8" t="s">
        <v>27</v>
      </c>
      <c r="D431" s="21"/>
      <c r="E431" s="19"/>
      <c r="F431" s="20">
        <v>0.04567129629629629</v>
      </c>
      <c r="G431" s="22">
        <v>604</v>
      </c>
      <c r="X431" s="19">
        <f>E431+G431+I431+K431+M431</f>
        <v>604</v>
      </c>
      <c r="Y431" s="34"/>
      <c r="Z431" s="2"/>
    </row>
    <row r="432" spans="1:26" ht="9.75" customHeight="1">
      <c r="A432" s="14" t="s">
        <v>4</v>
      </c>
      <c r="B432" s="14"/>
      <c r="C432" s="8" t="s">
        <v>26</v>
      </c>
      <c r="D432" s="21"/>
      <c r="E432" s="19"/>
      <c r="F432" s="20">
        <v>0.04567129629629629</v>
      </c>
      <c r="G432" s="22">
        <v>604</v>
      </c>
      <c r="X432" s="19">
        <f>E432+G432+I432+K432+M432</f>
        <v>604</v>
      </c>
      <c r="Y432" s="34"/>
      <c r="Z432" s="2"/>
    </row>
    <row r="433" spans="1:26" ht="9.75" customHeight="1">
      <c r="A433" s="14" t="s">
        <v>4</v>
      </c>
      <c r="B433" s="14"/>
      <c r="C433" s="8" t="s">
        <v>467</v>
      </c>
      <c r="D433" s="20"/>
      <c r="E433" s="19"/>
      <c r="F433" s="20"/>
      <c r="G433" s="19"/>
      <c r="J433" s="20"/>
      <c r="L433" s="20"/>
      <c r="N433" s="20">
        <v>0.056712962962962965</v>
      </c>
      <c r="O433" s="22">
        <v>600</v>
      </c>
      <c r="X433" s="19">
        <v>600</v>
      </c>
      <c r="Y433" s="34" t="s">
        <v>387</v>
      </c>
      <c r="Z433" s="2"/>
    </row>
    <row r="434" spans="1:26" ht="9.75" customHeight="1">
      <c r="A434" s="14" t="s">
        <v>4</v>
      </c>
      <c r="B434" s="14"/>
      <c r="C434" s="8" t="s">
        <v>23</v>
      </c>
      <c r="D434" s="21"/>
      <c r="E434" s="19"/>
      <c r="F434" s="20">
        <v>0.07951388888888888</v>
      </c>
      <c r="G434" s="22">
        <v>347</v>
      </c>
      <c r="T434" s="33" t="s">
        <v>99</v>
      </c>
      <c r="U434" s="22">
        <v>250</v>
      </c>
      <c r="X434" s="19">
        <f>U434+G434</f>
        <v>597</v>
      </c>
      <c r="Y434" s="34" t="s">
        <v>10</v>
      </c>
      <c r="Z434" s="2"/>
    </row>
    <row r="435" spans="1:26" ht="9.75" customHeight="1">
      <c r="A435" s="14" t="s">
        <v>4</v>
      </c>
      <c r="B435" s="14"/>
      <c r="C435" s="8" t="s">
        <v>186</v>
      </c>
      <c r="D435" s="20">
        <v>0.04340277777777778</v>
      </c>
      <c r="E435" s="22">
        <v>591</v>
      </c>
      <c r="F435" s="20"/>
      <c r="G435" s="19"/>
      <c r="X435" s="19">
        <f>E435+G435+I435+K435+M435</f>
        <v>591</v>
      </c>
      <c r="Y435" s="34"/>
      <c r="Z435" s="2"/>
    </row>
    <row r="436" spans="1:26" ht="9.75" customHeight="1">
      <c r="A436" s="14" t="s">
        <v>4</v>
      </c>
      <c r="B436" s="14"/>
      <c r="C436" s="8" t="s">
        <v>212</v>
      </c>
      <c r="D436" s="20">
        <v>0.04479166666666667</v>
      </c>
      <c r="E436" s="22">
        <v>573</v>
      </c>
      <c r="F436" s="20"/>
      <c r="G436" s="19"/>
      <c r="X436" s="19">
        <f>E436+G436+I436+K436+M436</f>
        <v>573</v>
      </c>
      <c r="Y436" s="34"/>
      <c r="Z436" s="2"/>
    </row>
    <row r="437" spans="1:26" ht="9.75" customHeight="1">
      <c r="A437" s="14" t="s">
        <v>4</v>
      </c>
      <c r="B437" s="14"/>
      <c r="C437" s="8" t="s">
        <v>519</v>
      </c>
      <c r="D437" s="21"/>
      <c r="E437" s="19"/>
      <c r="F437" s="20"/>
      <c r="G437" s="19"/>
      <c r="H437" s="20"/>
      <c r="L437" s="20"/>
      <c r="N437" s="20"/>
      <c r="T437" s="20">
        <v>0.055081018518518515</v>
      </c>
      <c r="U437" s="22">
        <v>557</v>
      </c>
      <c r="X437" s="19">
        <v>557</v>
      </c>
      <c r="Y437" s="34"/>
      <c r="Z437" s="2"/>
    </row>
    <row r="438" spans="1:26" ht="9.75" customHeight="1">
      <c r="A438" s="14" t="s">
        <v>4</v>
      </c>
      <c r="B438" s="14"/>
      <c r="C438" s="8" t="s">
        <v>210</v>
      </c>
      <c r="D438" s="20">
        <v>0.046099537037037036</v>
      </c>
      <c r="E438" s="19">
        <v>556</v>
      </c>
      <c r="F438" s="20"/>
      <c r="G438" s="19"/>
      <c r="X438" s="19">
        <f>E438+G438+I438+K438+M438</f>
        <v>556</v>
      </c>
      <c r="Y438" s="34"/>
      <c r="Z438" s="2"/>
    </row>
    <row r="439" spans="1:26" ht="9.75" customHeight="1">
      <c r="A439" s="14" t="s">
        <v>4</v>
      </c>
      <c r="B439" s="14"/>
      <c r="C439" s="8" t="s">
        <v>246</v>
      </c>
      <c r="D439" s="20"/>
      <c r="E439" s="19"/>
      <c r="F439" s="20"/>
      <c r="G439" s="19"/>
      <c r="H439" s="20">
        <v>0.04568287037037037</v>
      </c>
      <c r="I439" s="22">
        <v>553</v>
      </c>
      <c r="X439" s="19">
        <f>E439+G439+I439+K439+M439</f>
        <v>553</v>
      </c>
      <c r="Y439" s="34"/>
      <c r="Z439" s="2"/>
    </row>
    <row r="440" spans="1:26" ht="9.75" customHeight="1">
      <c r="A440" s="14" t="s">
        <v>4</v>
      </c>
      <c r="B440" s="14"/>
      <c r="C440" s="8" t="s">
        <v>190</v>
      </c>
      <c r="D440" s="20">
        <v>0.046435185185185184</v>
      </c>
      <c r="E440" s="22">
        <v>552</v>
      </c>
      <c r="F440" s="20"/>
      <c r="G440" s="19"/>
      <c r="X440" s="19">
        <f>E440+G440+I440+K440+M440</f>
        <v>552</v>
      </c>
      <c r="Y440" s="34" t="s">
        <v>31</v>
      </c>
      <c r="Z440" s="2"/>
    </row>
    <row r="441" spans="1:26" ht="9.75" customHeight="1">
      <c r="A441" s="14" t="s">
        <v>4</v>
      </c>
      <c r="B441" s="14"/>
      <c r="C441" s="8" t="s">
        <v>468</v>
      </c>
      <c r="D441" s="21"/>
      <c r="E441" s="19"/>
      <c r="F441" s="20"/>
      <c r="G441" s="19"/>
      <c r="H441" s="20"/>
      <c r="L441" s="20"/>
      <c r="N441" s="20">
        <v>0.06180555555555556</v>
      </c>
      <c r="O441" s="22">
        <v>551</v>
      </c>
      <c r="X441" s="19">
        <v>551</v>
      </c>
      <c r="Y441" s="34"/>
      <c r="Z441" s="2"/>
    </row>
    <row r="442" spans="1:26" ht="9.75" customHeight="1">
      <c r="A442" s="14" t="s">
        <v>4</v>
      </c>
      <c r="B442" s="14"/>
      <c r="C442" s="8" t="s">
        <v>223</v>
      </c>
      <c r="D442" s="21"/>
      <c r="E442" s="19"/>
      <c r="F442" s="20"/>
      <c r="G442" s="19"/>
      <c r="T442" s="20">
        <v>0.056331018518518516</v>
      </c>
      <c r="U442" s="22">
        <v>544</v>
      </c>
      <c r="X442" s="19">
        <v>544</v>
      </c>
      <c r="Y442" s="34"/>
      <c r="Z442" s="2"/>
    </row>
    <row r="443" spans="1:26" ht="9.75" customHeight="1">
      <c r="A443" s="14" t="s">
        <v>4</v>
      </c>
      <c r="B443" s="14"/>
      <c r="C443" s="8" t="s">
        <v>520</v>
      </c>
      <c r="D443" s="20"/>
      <c r="E443" s="19"/>
      <c r="F443" s="20"/>
      <c r="G443" s="19"/>
      <c r="H443" s="20"/>
      <c r="L443" s="20"/>
      <c r="T443" s="20">
        <v>0.056331018518518516</v>
      </c>
      <c r="U443" s="22">
        <v>544</v>
      </c>
      <c r="X443" s="19">
        <v>544</v>
      </c>
      <c r="Y443" s="34"/>
      <c r="Z443" s="2"/>
    </row>
    <row r="444" spans="1:26" ht="9.75" customHeight="1">
      <c r="A444" s="14" t="s">
        <v>4</v>
      </c>
      <c r="B444" s="14"/>
      <c r="C444" s="8" t="s">
        <v>247</v>
      </c>
      <c r="D444" s="20"/>
      <c r="E444" s="19"/>
      <c r="F444" s="20"/>
      <c r="G444" s="19"/>
      <c r="H444" s="21" t="s">
        <v>248</v>
      </c>
      <c r="I444" s="22">
        <v>544</v>
      </c>
      <c r="X444" s="19">
        <f>E444+G444+I444+K444+M444</f>
        <v>544</v>
      </c>
      <c r="Y444" s="34"/>
      <c r="Z444" s="2"/>
    </row>
    <row r="445" spans="1:26" ht="9.75" customHeight="1">
      <c r="A445" s="14" t="s">
        <v>4</v>
      </c>
      <c r="B445" s="14"/>
      <c r="C445" s="8" t="s">
        <v>469</v>
      </c>
      <c r="D445" s="21"/>
      <c r="E445" s="19"/>
      <c r="F445" s="20"/>
      <c r="G445" s="19"/>
      <c r="H445" s="20"/>
      <c r="L445" s="20"/>
      <c r="N445" s="20">
        <v>0.06325231481481482</v>
      </c>
      <c r="O445" s="22">
        <v>538</v>
      </c>
      <c r="X445" s="19">
        <v>538</v>
      </c>
      <c r="Y445" s="34"/>
      <c r="Z445" s="2"/>
    </row>
    <row r="446" spans="1:26" ht="9.75" customHeight="1">
      <c r="A446" s="14" t="s">
        <v>4</v>
      </c>
      <c r="B446" s="14"/>
      <c r="C446" s="8" t="s">
        <v>477</v>
      </c>
      <c r="D446" s="21"/>
      <c r="E446" s="19"/>
      <c r="F446" s="20"/>
      <c r="G446" s="19"/>
      <c r="N446" s="20">
        <v>0.06342592592592593</v>
      </c>
      <c r="O446" s="22">
        <v>536</v>
      </c>
      <c r="X446" s="19">
        <v>536</v>
      </c>
      <c r="Y446" s="34" t="s">
        <v>387</v>
      </c>
      <c r="Z446" s="2"/>
    </row>
    <row r="447" spans="1:26" ht="9.75" customHeight="1">
      <c r="A447" s="14" t="s">
        <v>4</v>
      </c>
      <c r="B447" s="14"/>
      <c r="C447" s="8" t="s">
        <v>29</v>
      </c>
      <c r="D447" s="21"/>
      <c r="E447" s="19"/>
      <c r="F447" s="20">
        <v>0.05184027777777778</v>
      </c>
      <c r="G447" s="22">
        <v>533</v>
      </c>
      <c r="X447" s="19">
        <f>E447+G447+I447+K447+M447</f>
        <v>533</v>
      </c>
      <c r="Y447" s="34"/>
      <c r="Z447" s="2"/>
    </row>
    <row r="448" spans="1:26" ht="9.75" customHeight="1">
      <c r="A448" s="14" t="s">
        <v>4</v>
      </c>
      <c r="B448" s="14"/>
      <c r="C448" s="8" t="s">
        <v>28</v>
      </c>
      <c r="D448" s="21"/>
      <c r="E448" s="19"/>
      <c r="F448" s="20">
        <v>0.05184027777777778</v>
      </c>
      <c r="G448" s="22">
        <v>533</v>
      </c>
      <c r="X448" s="19">
        <f>E448+G448+I448+K448+M448</f>
        <v>533</v>
      </c>
      <c r="Y448" s="34"/>
      <c r="Z448" s="2"/>
    </row>
    <row r="449" spans="1:26" ht="9.75" customHeight="1">
      <c r="A449" s="14" t="s">
        <v>4</v>
      </c>
      <c r="B449" s="14"/>
      <c r="C449" s="8" t="s">
        <v>470</v>
      </c>
      <c r="D449" s="20"/>
      <c r="E449" s="19"/>
      <c r="F449" s="20"/>
      <c r="G449" s="19"/>
      <c r="N449" s="20">
        <v>0.06400462962962962</v>
      </c>
      <c r="O449" s="22">
        <v>532</v>
      </c>
      <c r="X449" s="19">
        <v>532</v>
      </c>
      <c r="Y449" s="34"/>
      <c r="Z449" s="2"/>
    </row>
    <row r="450" spans="1:26" ht="9.75" customHeight="1">
      <c r="A450" s="14" t="s">
        <v>4</v>
      </c>
      <c r="B450" s="14"/>
      <c r="C450" s="8" t="s">
        <v>471</v>
      </c>
      <c r="D450" s="20"/>
      <c r="E450" s="19"/>
      <c r="F450" s="20"/>
      <c r="G450" s="19"/>
      <c r="J450" s="20"/>
      <c r="N450" s="20">
        <v>0.06681712962962963</v>
      </c>
      <c r="O450" s="22">
        <v>509</v>
      </c>
      <c r="X450" s="19">
        <v>509</v>
      </c>
      <c r="Y450" s="34" t="s">
        <v>160</v>
      </c>
      <c r="Z450" s="2"/>
    </row>
    <row r="451" spans="1:26" ht="9.75" customHeight="1">
      <c r="A451" s="14" t="s">
        <v>4</v>
      </c>
      <c r="B451" s="14"/>
      <c r="C451" s="8" t="s">
        <v>208</v>
      </c>
      <c r="D451" s="20">
        <v>0.050567129629629635</v>
      </c>
      <c r="E451" s="22">
        <v>507</v>
      </c>
      <c r="F451" s="20"/>
      <c r="G451" s="19"/>
      <c r="X451" s="19">
        <f>E451+G451+I451+K451+M451</f>
        <v>507</v>
      </c>
      <c r="Y451" s="34"/>
      <c r="Z451" s="2"/>
    </row>
    <row r="452" spans="1:26" ht="9.75" customHeight="1">
      <c r="A452" s="14" t="s">
        <v>4</v>
      </c>
      <c r="B452" s="14"/>
      <c r="C452" s="8" t="s">
        <v>362</v>
      </c>
      <c r="D452" s="21"/>
      <c r="E452" s="19"/>
      <c r="F452" s="20"/>
      <c r="G452" s="19"/>
      <c r="L452" s="20">
        <v>0.0707175925925926</v>
      </c>
      <c r="M452" s="22">
        <v>502</v>
      </c>
      <c r="X452" s="19">
        <v>502</v>
      </c>
      <c r="Y452" s="34"/>
      <c r="Z452" s="2"/>
    </row>
    <row r="453" spans="1:26" ht="9.75" customHeight="1">
      <c r="A453" s="14" t="s">
        <v>4</v>
      </c>
      <c r="B453" s="14"/>
      <c r="C453" s="8" t="s">
        <v>363</v>
      </c>
      <c r="D453" s="20"/>
      <c r="E453" s="19"/>
      <c r="F453" s="20"/>
      <c r="G453" s="19"/>
      <c r="L453" s="20">
        <v>0.07164351851851852</v>
      </c>
      <c r="M453" s="22">
        <v>496</v>
      </c>
      <c r="X453" s="19">
        <v>496</v>
      </c>
      <c r="Y453" s="34"/>
      <c r="Z453" s="2"/>
    </row>
    <row r="454" spans="1:26" ht="9.75" customHeight="1">
      <c r="A454" s="14" t="s">
        <v>4</v>
      </c>
      <c r="B454" s="14"/>
      <c r="C454" s="8" t="s">
        <v>207</v>
      </c>
      <c r="D454" s="20">
        <v>0.05181712962962962</v>
      </c>
      <c r="E454" s="22">
        <v>495</v>
      </c>
      <c r="F454" s="20"/>
      <c r="G454" s="19"/>
      <c r="X454" s="19">
        <f>E454+G454+I454+K454+M454</f>
        <v>495</v>
      </c>
      <c r="Y454" s="34"/>
      <c r="Z454" s="2"/>
    </row>
    <row r="455" spans="1:26" ht="9.75" customHeight="1">
      <c r="A455" s="14" t="s">
        <v>4</v>
      </c>
      <c r="B455" s="14"/>
      <c r="C455" s="8" t="s">
        <v>472</v>
      </c>
      <c r="D455" s="21"/>
      <c r="E455" s="19"/>
      <c r="F455" s="20"/>
      <c r="G455" s="19"/>
      <c r="N455" s="20">
        <v>0.06979166666666667</v>
      </c>
      <c r="O455" s="22">
        <v>488</v>
      </c>
      <c r="X455" s="19">
        <v>488</v>
      </c>
      <c r="Y455" s="34" t="s">
        <v>408</v>
      </c>
      <c r="Z455" s="2"/>
    </row>
    <row r="456" spans="1:26" ht="9.75" customHeight="1">
      <c r="A456" s="14" t="s">
        <v>4</v>
      </c>
      <c r="B456" s="14"/>
      <c r="C456" s="8" t="s">
        <v>250</v>
      </c>
      <c r="D456" s="21"/>
      <c r="E456" s="19"/>
      <c r="F456" s="20"/>
      <c r="G456" s="19"/>
      <c r="H456" s="21" t="s">
        <v>251</v>
      </c>
      <c r="I456" s="22">
        <v>487</v>
      </c>
      <c r="X456" s="19">
        <f>E456+G456+I456+K456+M456</f>
        <v>487</v>
      </c>
      <c r="Y456" s="34"/>
      <c r="Z456" s="2"/>
    </row>
    <row r="457" spans="1:26" ht="9.75" customHeight="1">
      <c r="A457" s="14" t="s">
        <v>4</v>
      </c>
      <c r="B457" s="14"/>
      <c r="C457" s="8" t="s">
        <v>303</v>
      </c>
      <c r="D457" s="20"/>
      <c r="E457" s="19"/>
      <c r="F457" s="20"/>
      <c r="G457" s="19"/>
      <c r="J457" s="20">
        <v>0.0787037037037037</v>
      </c>
      <c r="K457" s="22">
        <v>485</v>
      </c>
      <c r="X457" s="19">
        <f>E457+G457+I457+K457+M457</f>
        <v>485</v>
      </c>
      <c r="Y457" s="34"/>
      <c r="Z457" s="2"/>
    </row>
    <row r="458" spans="1:26" ht="9.75" customHeight="1">
      <c r="A458" s="14" t="s">
        <v>4</v>
      </c>
      <c r="B458" s="14"/>
      <c r="C458" s="8" t="s">
        <v>158</v>
      </c>
      <c r="D458" s="20"/>
      <c r="E458" s="19"/>
      <c r="F458" s="20"/>
      <c r="G458" s="19"/>
      <c r="H458" s="20">
        <v>0.05229166666666666</v>
      </c>
      <c r="I458" s="22">
        <v>483</v>
      </c>
      <c r="X458" s="19">
        <f>E458+G458+I458+K458+M458</f>
        <v>483</v>
      </c>
      <c r="Y458" s="34"/>
      <c r="Z458" s="2"/>
    </row>
    <row r="459" spans="1:26" ht="9.75" customHeight="1">
      <c r="A459" s="14" t="s">
        <v>4</v>
      </c>
      <c r="B459" s="14"/>
      <c r="C459" s="8" t="s">
        <v>209</v>
      </c>
      <c r="D459" s="20">
        <v>0.05335648148148148</v>
      </c>
      <c r="E459" s="22">
        <v>481</v>
      </c>
      <c r="F459" s="20"/>
      <c r="G459" s="19"/>
      <c r="X459" s="19">
        <f>E459+G459+I459+K459+M459</f>
        <v>481</v>
      </c>
      <c r="Y459" s="34"/>
      <c r="Z459" s="2"/>
    </row>
    <row r="460" spans="1:26" ht="9.75" customHeight="1">
      <c r="A460" s="14" t="s">
        <v>4</v>
      </c>
      <c r="B460" s="14"/>
      <c r="C460" s="8" t="s">
        <v>473</v>
      </c>
      <c r="D460" s="20"/>
      <c r="E460" s="19"/>
      <c r="F460" s="20"/>
      <c r="G460" s="19"/>
      <c r="H460" s="20"/>
      <c r="N460" s="20">
        <v>0.07150462962962963</v>
      </c>
      <c r="O460" s="22">
        <v>476</v>
      </c>
      <c r="X460" s="19">
        <v>476</v>
      </c>
      <c r="Y460" s="34" t="s">
        <v>408</v>
      </c>
      <c r="Z460" s="2"/>
    </row>
    <row r="461" spans="1:26" ht="9.75" customHeight="1">
      <c r="A461" s="14" t="s">
        <v>4</v>
      </c>
      <c r="B461" s="14"/>
      <c r="C461" s="8" t="s">
        <v>252</v>
      </c>
      <c r="D461" s="21"/>
      <c r="E461" s="19"/>
      <c r="F461" s="20"/>
      <c r="G461" s="19"/>
      <c r="H461" s="20">
        <v>0.05310185185185185</v>
      </c>
      <c r="I461" s="22">
        <v>475</v>
      </c>
      <c r="X461" s="19">
        <f>E461+G461+I461+K461+M461</f>
        <v>475</v>
      </c>
      <c r="Y461" s="34"/>
      <c r="Z461" s="2"/>
    </row>
    <row r="462" spans="1:26" ht="9.75" customHeight="1">
      <c r="A462" s="14" t="s">
        <v>4</v>
      </c>
      <c r="B462" s="14"/>
      <c r="C462" s="8" t="s">
        <v>253</v>
      </c>
      <c r="D462" s="21"/>
      <c r="E462" s="19"/>
      <c r="F462" s="20"/>
      <c r="G462" s="19"/>
      <c r="H462" s="20">
        <v>0.05331018518518518</v>
      </c>
      <c r="I462" s="22">
        <v>474</v>
      </c>
      <c r="X462" s="19">
        <f>E462+G462+I462+K462+M462</f>
        <v>474</v>
      </c>
      <c r="Y462" s="34"/>
      <c r="Z462" s="2"/>
    </row>
    <row r="463" spans="1:26" ht="9.75" customHeight="1">
      <c r="A463" s="14" t="s">
        <v>4</v>
      </c>
      <c r="B463" s="14"/>
      <c r="C463" s="8" t="s">
        <v>199</v>
      </c>
      <c r="D463" s="20">
        <v>0.05423611111111112</v>
      </c>
      <c r="E463" s="22">
        <v>473</v>
      </c>
      <c r="F463" s="20"/>
      <c r="G463" s="19"/>
      <c r="X463" s="19">
        <f>E463+G463+I463+K463+M463</f>
        <v>473</v>
      </c>
      <c r="Y463" s="34"/>
      <c r="Z463" s="2"/>
    </row>
    <row r="464" spans="1:26" ht="9.75" customHeight="1">
      <c r="A464" s="14" t="s">
        <v>4</v>
      </c>
      <c r="B464" s="14"/>
      <c r="C464" s="8" t="s">
        <v>187</v>
      </c>
      <c r="D464" s="20">
        <v>0.055196759259259265</v>
      </c>
      <c r="E464" s="22">
        <v>465</v>
      </c>
      <c r="F464" s="20"/>
      <c r="G464" s="19"/>
      <c r="X464" s="19">
        <f>E464+G464+I464+K464+M464</f>
        <v>465</v>
      </c>
      <c r="Y464" s="34" t="s">
        <v>37</v>
      </c>
      <c r="Z464" s="2"/>
    </row>
    <row r="465" spans="1:26" ht="9.75" customHeight="1">
      <c r="A465" s="14" t="s">
        <v>4</v>
      </c>
      <c r="B465" s="14"/>
      <c r="C465" s="8" t="s">
        <v>188</v>
      </c>
      <c r="D465" s="20">
        <v>0.055625</v>
      </c>
      <c r="E465" s="22">
        <v>461</v>
      </c>
      <c r="F465" s="20"/>
      <c r="G465" s="19"/>
      <c r="X465" s="19">
        <f>E465+G465+I465+K465+M465</f>
        <v>461</v>
      </c>
      <c r="Y465" s="34"/>
      <c r="Z465" s="2"/>
    </row>
    <row r="466" spans="1:26" ht="9.75" customHeight="1">
      <c r="A466" s="14" t="s">
        <v>4</v>
      </c>
      <c r="B466" s="14"/>
      <c r="C466" s="8" t="s">
        <v>304</v>
      </c>
      <c r="D466" s="20"/>
      <c r="E466" s="19"/>
      <c r="F466" s="20"/>
      <c r="G466" s="19"/>
      <c r="J466" s="20">
        <v>0.08287037037037037</v>
      </c>
      <c r="K466" s="22">
        <v>460</v>
      </c>
      <c r="X466" s="19">
        <f>E466+G466+I466+K466+M466</f>
        <v>460</v>
      </c>
      <c r="Y466" s="34"/>
      <c r="Z466" s="2"/>
    </row>
    <row r="467" spans="1:26" ht="9.75" customHeight="1">
      <c r="A467" s="14" t="s">
        <v>4</v>
      </c>
      <c r="B467" s="14"/>
      <c r="C467" s="8" t="s">
        <v>254</v>
      </c>
      <c r="D467" s="21"/>
      <c r="E467" s="19"/>
      <c r="F467" s="20"/>
      <c r="G467" s="19"/>
      <c r="H467" s="20">
        <v>0.05496527777777777</v>
      </c>
      <c r="I467" s="22">
        <v>459</v>
      </c>
      <c r="X467" s="19">
        <f>E467+G467+I467+K467+M467</f>
        <v>459</v>
      </c>
      <c r="Y467" s="34"/>
      <c r="Z467" s="2"/>
    </row>
    <row r="468" spans="1:26" ht="9.75" customHeight="1">
      <c r="A468" s="14" t="s">
        <v>4</v>
      </c>
      <c r="B468" s="14"/>
      <c r="C468" s="8" t="s">
        <v>560</v>
      </c>
      <c r="D468" s="21"/>
      <c r="E468" s="19"/>
      <c r="F468" s="20"/>
      <c r="G468" s="19"/>
      <c r="H468" s="20"/>
      <c r="L468" s="20"/>
      <c r="R468" s="20">
        <v>0.13229166666666667</v>
      </c>
      <c r="S468" s="22">
        <v>453</v>
      </c>
      <c r="T468" s="20"/>
      <c r="X468" s="19">
        <v>453</v>
      </c>
      <c r="Y468" s="34"/>
      <c r="Z468" s="2"/>
    </row>
    <row r="469" spans="1:26" ht="9.75" customHeight="1">
      <c r="A469" s="14" t="s">
        <v>4</v>
      </c>
      <c r="B469" s="14"/>
      <c r="C469" s="8" t="s">
        <v>561</v>
      </c>
      <c r="D469" s="21"/>
      <c r="E469" s="19"/>
      <c r="F469" s="20"/>
      <c r="G469" s="19"/>
      <c r="H469" s="20"/>
      <c r="L469" s="20"/>
      <c r="R469" s="20">
        <v>0.13229166666666667</v>
      </c>
      <c r="S469" s="22">
        <v>453</v>
      </c>
      <c r="T469" s="20"/>
      <c r="X469" s="19">
        <v>453</v>
      </c>
      <c r="Y469" s="34"/>
      <c r="Z469" s="2"/>
    </row>
    <row r="470" spans="1:26" ht="9.75" customHeight="1">
      <c r="A470" s="14" t="s">
        <v>4</v>
      </c>
      <c r="B470" s="14"/>
      <c r="C470" s="8" t="s">
        <v>474</v>
      </c>
      <c r="D470" s="21"/>
      <c r="E470" s="19"/>
      <c r="F470" s="20"/>
      <c r="G470" s="19"/>
      <c r="N470" s="20">
        <v>0.07539351851851851</v>
      </c>
      <c r="O470" s="22">
        <v>451</v>
      </c>
      <c r="X470" s="19">
        <v>451</v>
      </c>
      <c r="Y470" s="34" t="s">
        <v>408</v>
      </c>
      <c r="Z470" s="2"/>
    </row>
    <row r="471" spans="1:26" ht="9.75" customHeight="1">
      <c r="A471" s="14" t="s">
        <v>4</v>
      </c>
      <c r="B471" s="14"/>
      <c r="C471" s="8" t="s">
        <v>258</v>
      </c>
      <c r="D471" s="21"/>
      <c r="E471" s="19"/>
      <c r="F471" s="20"/>
      <c r="G471" s="19"/>
      <c r="H471" s="20">
        <v>0.05740740740740741</v>
      </c>
      <c r="I471" s="22">
        <v>440</v>
      </c>
      <c r="X471" s="19">
        <f>E471+G471+I471+K471+M471</f>
        <v>440</v>
      </c>
      <c r="Y471" s="34"/>
      <c r="Z471" s="2"/>
    </row>
    <row r="472" spans="1:26" ht="9.75" customHeight="1">
      <c r="A472" s="14" t="s">
        <v>4</v>
      </c>
      <c r="B472" s="14"/>
      <c r="C472" s="8" t="s">
        <v>257</v>
      </c>
      <c r="D472" s="20"/>
      <c r="E472" s="19"/>
      <c r="F472" s="20"/>
      <c r="G472" s="19"/>
      <c r="H472" s="20">
        <v>0.05740740740740741</v>
      </c>
      <c r="I472" s="22">
        <v>440</v>
      </c>
      <c r="X472" s="19">
        <f>E472+G472+I472+K472+M472</f>
        <v>440</v>
      </c>
      <c r="Y472" s="34"/>
      <c r="Z472" s="2"/>
    </row>
    <row r="473" spans="1:26" ht="9.75" customHeight="1">
      <c r="A473" s="14" t="s">
        <v>4</v>
      </c>
      <c r="B473" s="14"/>
      <c r="C473" s="8" t="s">
        <v>259</v>
      </c>
      <c r="D473" s="20"/>
      <c r="E473" s="19"/>
      <c r="F473" s="20"/>
      <c r="G473" s="19"/>
      <c r="H473" s="20">
        <v>0.057847222222222223</v>
      </c>
      <c r="I473" s="22">
        <v>436</v>
      </c>
      <c r="X473" s="19">
        <f>E473+G473+I473+K473+M473</f>
        <v>436</v>
      </c>
      <c r="Y473" s="34"/>
      <c r="Z473" s="2"/>
    </row>
    <row r="474" spans="1:26" ht="9.75" customHeight="1">
      <c r="A474" s="14" t="s">
        <v>4</v>
      </c>
      <c r="B474" s="14"/>
      <c r="C474" s="8" t="s">
        <v>16</v>
      </c>
      <c r="D474" s="21"/>
      <c r="E474" s="19"/>
      <c r="F474" s="20">
        <v>0.06409722222222222</v>
      </c>
      <c r="G474" s="22">
        <v>431</v>
      </c>
      <c r="X474" s="19">
        <f>E474+G474+I474+K474+M474</f>
        <v>431</v>
      </c>
      <c r="Y474" s="34" t="s">
        <v>15</v>
      </c>
      <c r="Z474" s="2"/>
    </row>
    <row r="475" spans="1:26" ht="9.75" customHeight="1">
      <c r="A475" s="14" t="s">
        <v>4</v>
      </c>
      <c r="B475" s="14"/>
      <c r="C475" s="8" t="s">
        <v>211</v>
      </c>
      <c r="D475" s="20">
        <v>0.05949074074074074</v>
      </c>
      <c r="E475" s="22">
        <v>431</v>
      </c>
      <c r="F475" s="20"/>
      <c r="G475" s="19"/>
      <c r="X475" s="19">
        <f>E475+G475+I475+K475+M475</f>
        <v>431</v>
      </c>
      <c r="Y475" s="34" t="s">
        <v>37</v>
      </c>
      <c r="Z475" s="2"/>
    </row>
    <row r="476" spans="1:26" ht="9.75" customHeight="1">
      <c r="A476" s="14" t="s">
        <v>4</v>
      </c>
      <c r="B476" s="14"/>
      <c r="C476" s="8" t="s">
        <v>305</v>
      </c>
      <c r="D476" s="20"/>
      <c r="E476" s="19"/>
      <c r="F476" s="20"/>
      <c r="G476" s="19"/>
      <c r="H476" s="20"/>
      <c r="J476" s="20">
        <v>0.08900462962962963</v>
      </c>
      <c r="K476" s="22">
        <v>429</v>
      </c>
      <c r="X476" s="19">
        <f>E476+G476+I476+K476+M476</f>
        <v>429</v>
      </c>
      <c r="Y476" s="34"/>
      <c r="Z476" s="2"/>
    </row>
    <row r="477" spans="1:26" ht="9.75" customHeight="1">
      <c r="A477" s="14" t="s">
        <v>4</v>
      </c>
      <c r="B477" s="14"/>
      <c r="C477" s="8" t="s">
        <v>475</v>
      </c>
      <c r="D477" s="21"/>
      <c r="E477" s="19"/>
      <c r="F477" s="20"/>
      <c r="G477" s="19"/>
      <c r="N477" s="20">
        <v>0.08043981481481481</v>
      </c>
      <c r="O477" s="22">
        <v>423</v>
      </c>
      <c r="X477" s="19">
        <v>423</v>
      </c>
      <c r="Y477" s="34"/>
      <c r="Z477" s="2"/>
    </row>
    <row r="478" spans="1:26" ht="9.75" customHeight="1">
      <c r="A478" s="14" t="s">
        <v>4</v>
      </c>
      <c r="B478" s="14"/>
      <c r="C478" s="8" t="s">
        <v>476</v>
      </c>
      <c r="D478" s="21"/>
      <c r="E478" s="19"/>
      <c r="F478" s="20"/>
      <c r="G478" s="19"/>
      <c r="N478" s="20">
        <v>0.08078703703703703</v>
      </c>
      <c r="O478" s="22">
        <v>421</v>
      </c>
      <c r="X478" s="19">
        <v>421</v>
      </c>
      <c r="Y478" s="34" t="s">
        <v>387</v>
      </c>
      <c r="Z478" s="2"/>
    </row>
    <row r="479" spans="1:26" ht="9.75" customHeight="1">
      <c r="A479" s="14" t="s">
        <v>4</v>
      </c>
      <c r="B479" s="14"/>
      <c r="C479" s="8" t="s">
        <v>306</v>
      </c>
      <c r="D479" s="20"/>
      <c r="E479" s="19"/>
      <c r="F479" s="20"/>
      <c r="G479" s="19"/>
      <c r="H479" s="20"/>
      <c r="J479" s="20">
        <v>0.09056712962962964</v>
      </c>
      <c r="K479" s="22">
        <v>421</v>
      </c>
      <c r="X479" s="19">
        <f>E479+G479+I479+K479+M479</f>
        <v>421</v>
      </c>
      <c r="Y479" s="34"/>
      <c r="Z479" s="2"/>
    </row>
    <row r="480" spans="1:26" ht="9.75" customHeight="1">
      <c r="A480" s="14" t="s">
        <v>4</v>
      </c>
      <c r="B480" s="14"/>
      <c r="C480" s="8" t="s">
        <v>478</v>
      </c>
      <c r="D480" s="20"/>
      <c r="E480" s="19"/>
      <c r="F480" s="20"/>
      <c r="G480" s="19"/>
      <c r="H480" s="20"/>
      <c r="N480" s="20">
        <v>0.08159722222222222</v>
      </c>
      <c r="O480" s="22">
        <v>417</v>
      </c>
      <c r="X480" s="19">
        <v>417</v>
      </c>
      <c r="Y480" s="34"/>
      <c r="Z480" s="2"/>
    </row>
    <row r="481" spans="1:26" ht="9.75" customHeight="1">
      <c r="A481" s="14" t="s">
        <v>4</v>
      </c>
      <c r="B481" s="14"/>
      <c r="C481" s="8" t="s">
        <v>479</v>
      </c>
      <c r="D481" s="20"/>
      <c r="E481" s="19"/>
      <c r="F481" s="20"/>
      <c r="G481" s="19"/>
      <c r="H481" s="20"/>
      <c r="N481" s="20">
        <v>0.08171296296296296</v>
      </c>
      <c r="O481" s="22">
        <v>416</v>
      </c>
      <c r="X481" s="19">
        <v>416</v>
      </c>
      <c r="Y481" s="34"/>
      <c r="Z481" s="2"/>
    </row>
    <row r="482" spans="1:26" ht="9.75" customHeight="1">
      <c r="A482" s="14" t="s">
        <v>4</v>
      </c>
      <c r="B482" s="14"/>
      <c r="C482" s="8" t="s">
        <v>307</v>
      </c>
      <c r="D482" s="20"/>
      <c r="E482" s="19"/>
      <c r="F482" s="20"/>
      <c r="G482" s="19"/>
      <c r="J482" s="20">
        <v>0.09178240740740741</v>
      </c>
      <c r="K482" s="22">
        <v>416</v>
      </c>
      <c r="X482" s="19">
        <f>E482+G482+I482+K482+M482</f>
        <v>416</v>
      </c>
      <c r="Y482" s="34"/>
      <c r="Z482" s="2"/>
    </row>
    <row r="483" spans="1:26" ht="9.75" customHeight="1">
      <c r="A483" s="14" t="s">
        <v>4</v>
      </c>
      <c r="B483" s="14"/>
      <c r="C483" s="8" t="s">
        <v>14</v>
      </c>
      <c r="D483" s="21"/>
      <c r="E483" s="19"/>
      <c r="F483" s="20">
        <v>0.06688657407407407</v>
      </c>
      <c r="G483" s="22">
        <v>413</v>
      </c>
      <c r="X483" s="19">
        <f>E483+G483+I483+K483+M483</f>
        <v>413</v>
      </c>
      <c r="Y483" s="34" t="s">
        <v>15</v>
      </c>
      <c r="Z483" s="2"/>
    </row>
    <row r="484" spans="1:26" ht="9.75" customHeight="1">
      <c r="A484" s="14" t="s">
        <v>4</v>
      </c>
      <c r="B484" s="14"/>
      <c r="C484" s="8" t="s">
        <v>365</v>
      </c>
      <c r="D484" s="21"/>
      <c r="E484" s="19"/>
      <c r="F484" s="20"/>
      <c r="G484" s="19"/>
      <c r="L484" s="20">
        <v>0.0863425925925926</v>
      </c>
      <c r="M484" s="22">
        <v>412</v>
      </c>
      <c r="X484" s="19">
        <v>412</v>
      </c>
      <c r="Y484" s="34"/>
      <c r="Z484" s="2"/>
    </row>
    <row r="485" spans="1:26" ht="9.75" customHeight="1">
      <c r="A485" s="14" t="s">
        <v>4</v>
      </c>
      <c r="B485" s="14"/>
      <c r="C485" s="8" t="s">
        <v>364</v>
      </c>
      <c r="D485" s="20"/>
      <c r="E485" s="19"/>
      <c r="F485" s="20"/>
      <c r="G485" s="19"/>
      <c r="H485" s="20"/>
      <c r="L485" s="20">
        <v>0.0863425925925926</v>
      </c>
      <c r="M485" s="22">
        <v>412</v>
      </c>
      <c r="X485" s="19">
        <v>412</v>
      </c>
      <c r="Y485" s="34"/>
      <c r="Z485" s="2"/>
    </row>
    <row r="486" spans="1:26" ht="9.75" customHeight="1">
      <c r="A486" s="14" t="s">
        <v>4</v>
      </c>
      <c r="B486" s="14"/>
      <c r="C486" s="8" t="s">
        <v>480</v>
      </c>
      <c r="D486" s="21"/>
      <c r="E486" s="19"/>
      <c r="F486" s="20"/>
      <c r="G486" s="19"/>
      <c r="H486" s="20"/>
      <c r="N486" s="20">
        <v>0.08402777777777777</v>
      </c>
      <c r="O486" s="22">
        <v>405</v>
      </c>
      <c r="X486" s="19">
        <v>405</v>
      </c>
      <c r="Y486" s="34"/>
      <c r="Z486" s="2"/>
    </row>
    <row r="487" spans="1:26" ht="9.75" customHeight="1">
      <c r="A487" s="14" t="s">
        <v>4</v>
      </c>
      <c r="B487" s="14"/>
      <c r="C487" s="8" t="s">
        <v>200</v>
      </c>
      <c r="D487" s="20">
        <v>0.06515046296296297</v>
      </c>
      <c r="E487" s="22">
        <v>394</v>
      </c>
      <c r="F487" s="20"/>
      <c r="G487" s="19"/>
      <c r="X487" s="19">
        <f>E487+G487+I487+K487+M487</f>
        <v>394</v>
      </c>
      <c r="Y487" s="34"/>
      <c r="Z487" s="2"/>
    </row>
    <row r="488" spans="1:26" ht="9.75" customHeight="1">
      <c r="A488" s="14" t="s">
        <v>4</v>
      </c>
      <c r="B488" s="14"/>
      <c r="C488" s="8" t="s">
        <v>367</v>
      </c>
      <c r="D488" s="20"/>
      <c r="E488" s="19"/>
      <c r="F488" s="20"/>
      <c r="G488" s="19"/>
      <c r="H488" s="20"/>
      <c r="L488" s="20">
        <v>0.09199074074074075</v>
      </c>
      <c r="M488" s="22">
        <v>386</v>
      </c>
      <c r="X488" s="19">
        <v>386</v>
      </c>
      <c r="Y488" s="34"/>
      <c r="Z488" s="2"/>
    </row>
    <row r="489" spans="1:26" ht="9.75" customHeight="1">
      <c r="A489" s="14" t="s">
        <v>4</v>
      </c>
      <c r="B489" s="14"/>
      <c r="C489" s="8" t="s">
        <v>564</v>
      </c>
      <c r="D489" s="20"/>
      <c r="E489" s="19"/>
      <c r="F489" s="20"/>
      <c r="G489" s="19"/>
      <c r="J489" s="20"/>
      <c r="N489" s="20"/>
      <c r="R489" s="20">
        <v>0.15787037037037036</v>
      </c>
      <c r="S489" s="22">
        <v>379</v>
      </c>
      <c r="X489" s="19">
        <v>379</v>
      </c>
      <c r="Y489" s="34"/>
      <c r="Z489" s="2"/>
    </row>
    <row r="490" spans="1:26" ht="9.75" customHeight="1">
      <c r="A490" s="14" t="s">
        <v>4</v>
      </c>
      <c r="B490" s="14"/>
      <c r="C490" s="8" t="s">
        <v>565</v>
      </c>
      <c r="D490" s="20"/>
      <c r="E490" s="19"/>
      <c r="F490" s="20"/>
      <c r="G490" s="19"/>
      <c r="J490" s="20"/>
      <c r="N490" s="20"/>
      <c r="R490" s="20">
        <v>0.15787037037037036</v>
      </c>
      <c r="S490" s="22">
        <v>379</v>
      </c>
      <c r="X490" s="19">
        <v>379</v>
      </c>
      <c r="Y490" s="34"/>
      <c r="Z490" s="2"/>
    </row>
    <row r="491" spans="1:25" ht="9.75" customHeight="1">
      <c r="A491" s="14" t="s">
        <v>4</v>
      </c>
      <c r="B491" s="14"/>
      <c r="C491" s="8" t="s">
        <v>368</v>
      </c>
      <c r="D491" s="21"/>
      <c r="E491" s="19"/>
      <c r="F491" s="20"/>
      <c r="G491" s="19"/>
      <c r="L491" s="20">
        <v>0.09436342592592593</v>
      </c>
      <c r="M491" s="22">
        <v>377</v>
      </c>
      <c r="X491" s="19">
        <v>377</v>
      </c>
      <c r="Y491" s="33"/>
    </row>
    <row r="492" spans="1:25" ht="9.75" customHeight="1">
      <c r="A492" s="14" t="s">
        <v>4</v>
      </c>
      <c r="B492" s="14"/>
      <c r="C492" s="8" t="s">
        <v>370</v>
      </c>
      <c r="D492" s="21"/>
      <c r="E492" s="19"/>
      <c r="F492" s="20"/>
      <c r="G492" s="19"/>
      <c r="L492" s="20">
        <v>0.09436342592592593</v>
      </c>
      <c r="M492" s="22">
        <v>377</v>
      </c>
      <c r="X492" s="19">
        <v>377</v>
      </c>
      <c r="Y492" s="33"/>
    </row>
    <row r="493" spans="1:25" ht="9.75" customHeight="1">
      <c r="A493" s="14" t="s">
        <v>4</v>
      </c>
      <c r="B493" s="14"/>
      <c r="C493" s="8" t="s">
        <v>369</v>
      </c>
      <c r="D493" s="21"/>
      <c r="E493" s="19"/>
      <c r="F493" s="20"/>
      <c r="G493" s="19"/>
      <c r="L493" s="20">
        <v>0.09436342592592593</v>
      </c>
      <c r="M493" s="22">
        <v>377</v>
      </c>
      <c r="X493" s="19">
        <v>377</v>
      </c>
      <c r="Y493" s="33"/>
    </row>
    <row r="494" spans="1:26" ht="9.75" customHeight="1">
      <c r="A494" s="14" t="s">
        <v>4</v>
      </c>
      <c r="B494" s="14"/>
      <c r="C494" s="8" t="s">
        <v>371</v>
      </c>
      <c r="D494" s="20"/>
      <c r="E494" s="19"/>
      <c r="F494" s="20"/>
      <c r="G494" s="19"/>
      <c r="H494" s="20"/>
      <c r="L494" s="20">
        <v>0.09456018518518518</v>
      </c>
      <c r="M494" s="22">
        <v>376</v>
      </c>
      <c r="X494" s="19">
        <v>376</v>
      </c>
      <c r="Y494" s="34"/>
      <c r="Z494" s="2"/>
    </row>
    <row r="495" spans="1:26" ht="9.75" customHeight="1">
      <c r="A495" s="14" t="s">
        <v>4</v>
      </c>
      <c r="B495" s="14"/>
      <c r="C495" s="8" t="s">
        <v>372</v>
      </c>
      <c r="D495" s="20"/>
      <c r="E495" s="19"/>
      <c r="F495" s="20"/>
      <c r="G495" s="19"/>
      <c r="J495" s="20"/>
      <c r="L495" s="20">
        <v>0.09469907407407407</v>
      </c>
      <c r="M495" s="22">
        <v>375</v>
      </c>
      <c r="X495" s="19">
        <v>375</v>
      </c>
      <c r="Y495" s="34"/>
      <c r="Z495" s="2"/>
    </row>
    <row r="496" spans="1:26" ht="9.75" customHeight="1">
      <c r="A496" s="14" t="s">
        <v>4</v>
      </c>
      <c r="B496" s="14"/>
      <c r="C496" s="8" t="s">
        <v>373</v>
      </c>
      <c r="D496" s="20"/>
      <c r="E496" s="19"/>
      <c r="F496" s="20"/>
      <c r="G496" s="19"/>
      <c r="L496" s="20">
        <v>0.09575231481481482</v>
      </c>
      <c r="M496" s="22">
        <v>371</v>
      </c>
      <c r="X496" s="19">
        <v>371</v>
      </c>
      <c r="Y496" s="34" t="s">
        <v>322</v>
      </c>
      <c r="Z496" s="2"/>
    </row>
    <row r="497" spans="1:26" ht="9.75" customHeight="1">
      <c r="A497" s="14" t="s">
        <v>4</v>
      </c>
      <c r="B497" s="14"/>
      <c r="C497" s="8" t="s">
        <v>260</v>
      </c>
      <c r="D497" s="21"/>
      <c r="E497" s="19"/>
      <c r="F497" s="20"/>
      <c r="G497" s="19"/>
      <c r="H497" s="20">
        <v>0.06811342592592594</v>
      </c>
      <c r="I497" s="22">
        <v>371</v>
      </c>
      <c r="X497" s="19">
        <f>E497+G497+I497+K497+M497</f>
        <v>371</v>
      </c>
      <c r="Y497" s="34"/>
      <c r="Z497" s="2"/>
    </row>
    <row r="498" spans="1:26" ht="9.75" customHeight="1">
      <c r="A498" s="14" t="s">
        <v>4</v>
      </c>
      <c r="B498" s="14"/>
      <c r="C498" s="8" t="s">
        <v>192</v>
      </c>
      <c r="D498" s="20">
        <v>0.06909722222222221</v>
      </c>
      <c r="E498" s="22">
        <v>371</v>
      </c>
      <c r="F498" s="20"/>
      <c r="G498" s="19"/>
      <c r="X498" s="19">
        <f>E498+G498+I498+K498+M498</f>
        <v>371</v>
      </c>
      <c r="Y498" s="34" t="s">
        <v>37</v>
      </c>
      <c r="Z498" s="2"/>
    </row>
    <row r="499" spans="1:26" ht="9.75" customHeight="1">
      <c r="A499" s="14" t="s">
        <v>4</v>
      </c>
      <c r="B499" s="14"/>
      <c r="C499" s="8" t="s">
        <v>522</v>
      </c>
      <c r="D499" s="20"/>
      <c r="E499" s="19"/>
      <c r="F499" s="20"/>
      <c r="G499" s="19"/>
      <c r="T499" s="20">
        <v>0.08290509259259259</v>
      </c>
      <c r="U499" s="22">
        <v>370</v>
      </c>
      <c r="X499" s="19">
        <v>370</v>
      </c>
      <c r="Y499" s="34"/>
      <c r="Z499" s="2"/>
    </row>
    <row r="500" spans="1:26" ht="9.75" customHeight="1">
      <c r="A500" s="14" t="s">
        <v>4</v>
      </c>
      <c r="B500" s="14"/>
      <c r="C500" s="8" t="s">
        <v>261</v>
      </c>
      <c r="D500" s="20"/>
      <c r="E500" s="19"/>
      <c r="F500" s="20"/>
      <c r="G500" s="19"/>
      <c r="H500" s="20">
        <v>0.06873842592592593</v>
      </c>
      <c r="I500" s="22">
        <v>367</v>
      </c>
      <c r="X500" s="19">
        <f>E500+G500+I500+K500+M500</f>
        <v>367</v>
      </c>
      <c r="Y500" s="34"/>
      <c r="Z500" s="2"/>
    </row>
    <row r="501" spans="1:26" ht="9.75" customHeight="1">
      <c r="A501" s="14" t="s">
        <v>4</v>
      </c>
      <c r="B501" s="14"/>
      <c r="C501" s="8" t="s">
        <v>523</v>
      </c>
      <c r="D501" s="20"/>
      <c r="E501" s="19"/>
      <c r="F501" s="20"/>
      <c r="G501" s="19"/>
      <c r="T501" s="20">
        <v>0.08429398148148148</v>
      </c>
      <c r="U501" s="22">
        <v>364</v>
      </c>
      <c r="X501" s="19">
        <v>364</v>
      </c>
      <c r="Y501" s="34"/>
      <c r="Z501" s="2"/>
    </row>
    <row r="502" spans="1:26" ht="9.75" customHeight="1">
      <c r="A502" s="14" t="s">
        <v>4</v>
      </c>
      <c r="B502" s="14"/>
      <c r="C502" s="8" t="s">
        <v>8</v>
      </c>
      <c r="D502" s="21"/>
      <c r="E502" s="19"/>
      <c r="F502" s="20">
        <v>0.07625</v>
      </c>
      <c r="G502" s="22">
        <v>362</v>
      </c>
      <c r="X502" s="19">
        <f>E502+G502+I502+K502+M502</f>
        <v>362</v>
      </c>
      <c r="Y502" s="34"/>
      <c r="Z502" s="2"/>
    </row>
    <row r="503" spans="1:26" ht="9.75" customHeight="1">
      <c r="A503" s="14" t="s">
        <v>4</v>
      </c>
      <c r="B503" s="14"/>
      <c r="C503" s="8" t="s">
        <v>524</v>
      </c>
      <c r="D503" s="20"/>
      <c r="E503" s="19"/>
      <c r="F503" s="20"/>
      <c r="G503" s="19"/>
      <c r="L503" s="20"/>
      <c r="T503" s="20">
        <v>0.08568287037037037</v>
      </c>
      <c r="U503" s="22">
        <v>358</v>
      </c>
      <c r="X503" s="19">
        <v>358</v>
      </c>
      <c r="Y503" s="34"/>
      <c r="Z503" s="2"/>
    </row>
    <row r="504" spans="1:26" ht="9.75" customHeight="1">
      <c r="A504" s="14" t="s">
        <v>4</v>
      </c>
      <c r="B504" s="14"/>
      <c r="C504" s="8" t="s">
        <v>45</v>
      </c>
      <c r="D504" s="21"/>
      <c r="E504" s="19"/>
      <c r="F504" s="20">
        <v>0.07923611111111112</v>
      </c>
      <c r="G504" s="22">
        <v>348</v>
      </c>
      <c r="X504" s="19">
        <f>E504+G504+I504+K504+M504</f>
        <v>348</v>
      </c>
      <c r="Y504" s="34"/>
      <c r="Z504" s="2"/>
    </row>
    <row r="505" spans="1:25" ht="9.75" customHeight="1">
      <c r="A505" s="14" t="s">
        <v>4</v>
      </c>
      <c r="B505" s="14"/>
      <c r="C505" s="8" t="s">
        <v>262</v>
      </c>
      <c r="D505" s="21"/>
      <c r="E505" s="19"/>
      <c r="F505" s="20"/>
      <c r="G505" s="19"/>
      <c r="H505" s="20">
        <v>0.07399305555555556</v>
      </c>
      <c r="I505" s="22">
        <v>341</v>
      </c>
      <c r="X505" s="19">
        <f>E505+G505+I505+K505+M505</f>
        <v>341</v>
      </c>
      <c r="Y505" s="33"/>
    </row>
    <row r="506" spans="1:26" ht="9.75" customHeight="1">
      <c r="A506" s="14" t="s">
        <v>4</v>
      </c>
      <c r="B506" s="14"/>
      <c r="C506" s="8" t="s">
        <v>263</v>
      </c>
      <c r="D506" s="21"/>
      <c r="E506" s="19"/>
      <c r="F506" s="20"/>
      <c r="G506" s="19"/>
      <c r="H506" s="20">
        <v>0.07535879629629628</v>
      </c>
      <c r="I506" s="22">
        <v>335</v>
      </c>
      <c r="X506" s="19">
        <f>E506+G506+I506+K506+M506</f>
        <v>335</v>
      </c>
      <c r="Y506" s="34"/>
      <c r="Z506" s="2"/>
    </row>
    <row r="507" spans="1:26" ht="9.75" customHeight="1">
      <c r="A507" s="14" t="s">
        <v>4</v>
      </c>
      <c r="B507" s="14"/>
      <c r="C507" s="8" t="s">
        <v>196</v>
      </c>
      <c r="D507" s="21" t="s">
        <v>197</v>
      </c>
      <c r="E507" s="22">
        <v>335</v>
      </c>
      <c r="F507" s="20"/>
      <c r="G507" s="19"/>
      <c r="X507" s="19">
        <f>E507+G507+I507+K507+M507</f>
        <v>335</v>
      </c>
      <c r="Y507" s="34"/>
      <c r="Z507" s="2"/>
    </row>
    <row r="508" spans="1:26" ht="9.75" customHeight="1">
      <c r="A508" s="14" t="s">
        <v>4</v>
      </c>
      <c r="B508" s="14"/>
      <c r="C508" s="8" t="s">
        <v>203</v>
      </c>
      <c r="D508" s="20">
        <v>0.07789351851851851</v>
      </c>
      <c r="E508" s="22">
        <v>329</v>
      </c>
      <c r="F508" s="20"/>
      <c r="G508" s="19"/>
      <c r="X508" s="19">
        <f>E508+G508+I508+K508+M508</f>
        <v>329</v>
      </c>
      <c r="Y508" s="34"/>
      <c r="Z508" s="2"/>
    </row>
    <row r="509" spans="1:26" ht="9.75" customHeight="1">
      <c r="A509" s="14" t="s">
        <v>4</v>
      </c>
      <c r="B509" s="14"/>
      <c r="C509" s="8" t="s">
        <v>191</v>
      </c>
      <c r="D509" s="20">
        <v>0.07916666666666666</v>
      </c>
      <c r="E509" s="22">
        <v>324</v>
      </c>
      <c r="F509" s="20"/>
      <c r="G509" s="19"/>
      <c r="X509" s="19">
        <f>E509+G509+I509+K509+M509</f>
        <v>324</v>
      </c>
      <c r="Y509" s="34"/>
      <c r="Z509" s="2"/>
    </row>
    <row r="510" spans="1:26" ht="9.75" customHeight="1">
      <c r="A510" s="14" t="s">
        <v>4</v>
      </c>
      <c r="B510" s="14"/>
      <c r="C510" s="8" t="s">
        <v>264</v>
      </c>
      <c r="D510" s="20"/>
      <c r="E510" s="19"/>
      <c r="F510" s="20"/>
      <c r="G510" s="19"/>
      <c r="H510" s="20">
        <v>0.07866898148148148</v>
      </c>
      <c r="I510" s="22">
        <v>321</v>
      </c>
      <c r="X510" s="19">
        <f>E510+G510+I510+K510+M510</f>
        <v>321</v>
      </c>
      <c r="Y510" s="34"/>
      <c r="Z510" s="2"/>
    </row>
    <row r="511" spans="1:26" ht="9.75" customHeight="1">
      <c r="A511" s="14" t="s">
        <v>4</v>
      </c>
      <c r="B511" s="14"/>
      <c r="C511" s="8" t="s">
        <v>265</v>
      </c>
      <c r="D511" s="20"/>
      <c r="E511" s="19"/>
      <c r="F511" s="20"/>
      <c r="G511" s="19"/>
      <c r="H511" s="20">
        <v>0.07868055555555555</v>
      </c>
      <c r="I511" s="22">
        <v>321</v>
      </c>
      <c r="X511" s="19">
        <f>E511+G511+I511+K511+M511</f>
        <v>321</v>
      </c>
      <c r="Y511" s="34"/>
      <c r="Z511" s="2"/>
    </row>
    <row r="512" spans="1:26" ht="9.75" customHeight="1">
      <c r="A512" s="14" t="s">
        <v>4</v>
      </c>
      <c r="B512" s="14"/>
      <c r="C512" s="8" t="s">
        <v>375</v>
      </c>
      <c r="D512" s="20"/>
      <c r="E512" s="19"/>
      <c r="F512" s="20"/>
      <c r="G512" s="19"/>
      <c r="H512" s="20"/>
      <c r="L512" s="20">
        <v>0.11275462962962964</v>
      </c>
      <c r="M512" s="22">
        <v>315</v>
      </c>
      <c r="X512" s="19">
        <v>315</v>
      </c>
      <c r="Y512" s="34"/>
      <c r="Z512" s="2"/>
    </row>
    <row r="513" spans="1:26" ht="9.75" customHeight="1">
      <c r="A513" s="14" t="s">
        <v>4</v>
      </c>
      <c r="B513" s="14"/>
      <c r="C513" s="8" t="s">
        <v>377</v>
      </c>
      <c r="D513" s="20"/>
      <c r="E513" s="19"/>
      <c r="F513" s="20"/>
      <c r="G513" s="19"/>
      <c r="L513" s="20">
        <v>0.11417824074074073</v>
      </c>
      <c r="M513" s="19">
        <v>311</v>
      </c>
      <c r="X513" s="19">
        <v>311</v>
      </c>
      <c r="Y513" s="34"/>
      <c r="Z513" s="2"/>
    </row>
    <row r="514" spans="1:26" ht="9.75" customHeight="1">
      <c r="A514" s="14" t="s">
        <v>4</v>
      </c>
      <c r="B514" s="14"/>
      <c r="C514" s="8" t="s">
        <v>378</v>
      </c>
      <c r="D514" s="20"/>
      <c r="E514" s="19"/>
      <c r="F514" s="20"/>
      <c r="G514" s="19"/>
      <c r="L514" s="20">
        <v>0.11417824074074073</v>
      </c>
      <c r="M514" s="22">
        <v>311</v>
      </c>
      <c r="X514" s="19">
        <v>311</v>
      </c>
      <c r="Y514" s="34"/>
      <c r="Z514" s="2"/>
    </row>
    <row r="515" spans="1:26" ht="9.75" customHeight="1">
      <c r="A515" s="14" t="s">
        <v>4</v>
      </c>
      <c r="B515" s="14"/>
      <c r="C515" s="8" t="s">
        <v>376</v>
      </c>
      <c r="D515" s="20"/>
      <c r="E515" s="19"/>
      <c r="F515" s="20"/>
      <c r="G515" s="19"/>
      <c r="L515" s="20">
        <v>0.11417824074074073</v>
      </c>
      <c r="M515" s="22">
        <v>311</v>
      </c>
      <c r="X515" s="19">
        <v>311</v>
      </c>
      <c r="Y515" s="34"/>
      <c r="Z515" s="2"/>
    </row>
    <row r="516" spans="1:26" ht="9.75" customHeight="1">
      <c r="A516" s="14" t="s">
        <v>4</v>
      </c>
      <c r="B516" s="14"/>
      <c r="C516" s="8" t="s">
        <v>526</v>
      </c>
      <c r="D516" s="20"/>
      <c r="E516" s="19"/>
      <c r="F516" s="20"/>
      <c r="G516" s="19"/>
      <c r="H516" s="20"/>
      <c r="N516" s="20"/>
      <c r="T516" s="20">
        <v>0.1</v>
      </c>
      <c r="U516" s="22">
        <v>307</v>
      </c>
      <c r="X516" s="19">
        <v>307</v>
      </c>
      <c r="Y516" s="34"/>
      <c r="Z516" s="2"/>
    </row>
    <row r="517" spans="1:26" ht="9.75" customHeight="1">
      <c r="A517" s="14" t="s">
        <v>4</v>
      </c>
      <c r="B517" s="14"/>
      <c r="C517" s="8" t="s">
        <v>525</v>
      </c>
      <c r="D517" s="20"/>
      <c r="E517" s="19"/>
      <c r="F517" s="20"/>
      <c r="G517" s="19"/>
      <c r="H517" s="20"/>
      <c r="N517" s="20"/>
      <c r="T517" s="20">
        <v>0.1</v>
      </c>
      <c r="U517" s="22">
        <v>307</v>
      </c>
      <c r="X517" s="19">
        <v>307</v>
      </c>
      <c r="Y517" s="34"/>
      <c r="Z517" s="2"/>
    </row>
    <row r="518" spans="1:26" ht="9.75" customHeight="1">
      <c r="A518" s="14" t="s">
        <v>4</v>
      </c>
      <c r="B518" s="14"/>
      <c r="C518" s="8" t="s">
        <v>528</v>
      </c>
      <c r="D518" s="20"/>
      <c r="E518" s="19"/>
      <c r="F518" s="20"/>
      <c r="G518" s="19"/>
      <c r="N518" s="20"/>
      <c r="T518" s="20">
        <v>0.10208333333333335</v>
      </c>
      <c r="U518" s="22">
        <v>300</v>
      </c>
      <c r="X518" s="19">
        <v>300</v>
      </c>
      <c r="Y518" s="34"/>
      <c r="Z518" s="2"/>
    </row>
    <row r="519" spans="1:26" ht="9.75" customHeight="1">
      <c r="A519" s="14" t="s">
        <v>4</v>
      </c>
      <c r="B519" s="14"/>
      <c r="C519" s="8" t="s">
        <v>527</v>
      </c>
      <c r="D519" s="20"/>
      <c r="E519" s="19"/>
      <c r="F519" s="20"/>
      <c r="G519" s="19"/>
      <c r="J519" s="20"/>
      <c r="T519" s="20">
        <v>0.10208333333333335</v>
      </c>
      <c r="U519" s="22">
        <v>300</v>
      </c>
      <c r="X519" s="19">
        <v>300</v>
      </c>
      <c r="Y519" s="34"/>
      <c r="Z519" s="2"/>
    </row>
    <row r="520" spans="1:26" ht="9.75" customHeight="1">
      <c r="A520" s="14" t="s">
        <v>4</v>
      </c>
      <c r="B520" s="14"/>
      <c r="C520" s="8" t="s">
        <v>266</v>
      </c>
      <c r="D520" s="20"/>
      <c r="E520" s="19"/>
      <c r="F520" s="20"/>
      <c r="G520" s="19"/>
      <c r="H520" s="20">
        <v>0.09247685185185185</v>
      </c>
      <c r="I520" s="22">
        <v>273</v>
      </c>
      <c r="X520" s="19">
        <f>E520+G520+I520+K520+M520</f>
        <v>273</v>
      </c>
      <c r="Y520" s="34"/>
      <c r="Z520" s="2"/>
    </row>
    <row r="521" spans="1:26" ht="9.75" customHeight="1">
      <c r="A521" s="14" t="s">
        <v>4</v>
      </c>
      <c r="B521" s="14"/>
      <c r="C521" s="8" t="s">
        <v>269</v>
      </c>
      <c r="D521" s="20"/>
      <c r="E521" s="19"/>
      <c r="F521" s="20"/>
      <c r="G521" s="19"/>
      <c r="H521" s="20">
        <v>0.09444444444444444</v>
      </c>
      <c r="I521" s="22">
        <v>267</v>
      </c>
      <c r="X521" s="19">
        <f>E521+G521+I521+K521+M521</f>
        <v>267</v>
      </c>
      <c r="Y521" s="34"/>
      <c r="Z521" s="2"/>
    </row>
    <row r="522" spans="1:26" ht="9.75" customHeight="1">
      <c r="A522" s="14" t="s">
        <v>4</v>
      </c>
      <c r="B522" s="14"/>
      <c r="C522" s="8" t="s">
        <v>267</v>
      </c>
      <c r="D522" s="20"/>
      <c r="E522" s="19"/>
      <c r="F522" s="20"/>
      <c r="G522" s="19"/>
      <c r="H522" s="20">
        <v>0.09444444444444444</v>
      </c>
      <c r="I522" s="22">
        <v>267</v>
      </c>
      <c r="X522" s="19">
        <f>E522+G522+I522+K522+M522</f>
        <v>267</v>
      </c>
      <c r="Y522" s="34"/>
      <c r="Z522" s="2"/>
    </row>
    <row r="523" spans="1:26" ht="9.75" customHeight="1">
      <c r="A523" s="14" t="s">
        <v>4</v>
      </c>
      <c r="B523" s="14"/>
      <c r="C523" s="8" t="s">
        <v>270</v>
      </c>
      <c r="D523" s="20"/>
      <c r="E523" s="19"/>
      <c r="F523" s="20"/>
      <c r="G523" s="19"/>
      <c r="H523" s="20">
        <v>0.09444444444444444</v>
      </c>
      <c r="I523" s="22">
        <v>267</v>
      </c>
      <c r="X523" s="19">
        <f>E523+G523+I523+K523+M523</f>
        <v>267</v>
      </c>
      <c r="Y523" s="34"/>
      <c r="Z523" s="2"/>
    </row>
    <row r="524" spans="1:26" ht="9.75" customHeight="1">
      <c r="A524" s="14" t="s">
        <v>4</v>
      </c>
      <c r="B524" s="14"/>
      <c r="C524" s="8" t="s">
        <v>529</v>
      </c>
      <c r="D524" s="20"/>
      <c r="E524" s="19"/>
      <c r="F524" s="20"/>
      <c r="G524" s="19"/>
      <c r="J524" s="20"/>
      <c r="L524" s="20"/>
      <c r="N524" s="20"/>
      <c r="T524" s="20">
        <v>0.12083333333333333</v>
      </c>
      <c r="U524" s="22">
        <v>254</v>
      </c>
      <c r="X524" s="19">
        <v>254</v>
      </c>
      <c r="Y524" s="34"/>
      <c r="Z524" s="2"/>
    </row>
    <row r="525" spans="1:26" ht="9.75" customHeight="1">
      <c r="A525" s="14" t="s">
        <v>4</v>
      </c>
      <c r="B525" s="14"/>
      <c r="C525" s="8" t="s">
        <v>530</v>
      </c>
      <c r="D525" s="21"/>
      <c r="E525" s="19"/>
      <c r="F525" s="20"/>
      <c r="G525" s="19"/>
      <c r="N525" s="20"/>
      <c r="T525" s="33" t="s">
        <v>99</v>
      </c>
      <c r="U525" s="22">
        <v>250</v>
      </c>
      <c r="X525" s="19">
        <v>250</v>
      </c>
      <c r="Y525" s="34"/>
      <c r="Z525" s="2"/>
    </row>
    <row r="526" spans="1:26" ht="9.75" customHeight="1">
      <c r="A526" s="14" t="s">
        <v>4</v>
      </c>
      <c r="B526" s="14"/>
      <c r="C526" s="8" t="s">
        <v>532</v>
      </c>
      <c r="D526" s="20"/>
      <c r="E526" s="19"/>
      <c r="F526" s="20"/>
      <c r="G526" s="19"/>
      <c r="J526" s="20"/>
      <c r="L526" s="20"/>
      <c r="T526" s="33" t="s">
        <v>99</v>
      </c>
      <c r="U526" s="22">
        <v>250</v>
      </c>
      <c r="X526" s="19">
        <v>250</v>
      </c>
      <c r="Y526" s="34"/>
      <c r="Z526" s="2"/>
    </row>
    <row r="527" spans="1:26" ht="9.75" customHeight="1">
      <c r="A527" s="14" t="s">
        <v>4</v>
      </c>
      <c r="B527" s="14"/>
      <c r="C527" s="8" t="s">
        <v>531</v>
      </c>
      <c r="D527" s="20"/>
      <c r="E527" s="19"/>
      <c r="F527" s="20"/>
      <c r="G527" s="19"/>
      <c r="H527" s="20"/>
      <c r="N527" s="20"/>
      <c r="T527" s="33" t="s">
        <v>99</v>
      </c>
      <c r="U527" s="22">
        <v>250</v>
      </c>
      <c r="X527" s="19">
        <v>250</v>
      </c>
      <c r="Y527" s="34"/>
      <c r="Z527" s="2"/>
    </row>
    <row r="528" spans="1:26" ht="9.75" customHeight="1">
      <c r="A528" s="14" t="s">
        <v>4</v>
      </c>
      <c r="B528" s="14"/>
      <c r="C528" s="8" t="s">
        <v>312</v>
      </c>
      <c r="D528" s="20"/>
      <c r="E528" s="19"/>
      <c r="F528" s="20"/>
      <c r="G528" s="19"/>
      <c r="J528" s="37" t="s">
        <v>99</v>
      </c>
      <c r="K528" s="22">
        <v>250</v>
      </c>
      <c r="X528" s="19">
        <f>E528+G528+I528+K528+M528</f>
        <v>250</v>
      </c>
      <c r="Y528" s="34"/>
      <c r="Z528" s="2"/>
    </row>
    <row r="529" spans="1:26" ht="9.75" customHeight="1">
      <c r="A529" s="14" t="s">
        <v>4</v>
      </c>
      <c r="B529" s="14"/>
      <c r="C529" s="8" t="s">
        <v>309</v>
      </c>
      <c r="D529" s="20"/>
      <c r="E529" s="19"/>
      <c r="F529" s="20"/>
      <c r="G529" s="19"/>
      <c r="J529" s="33" t="s">
        <v>99</v>
      </c>
      <c r="K529" s="22">
        <v>250</v>
      </c>
      <c r="X529" s="19">
        <f>E529+G529+I529+K529+M529</f>
        <v>250</v>
      </c>
      <c r="Y529" s="34"/>
      <c r="Z529" s="2"/>
    </row>
    <row r="530" spans="1:26" ht="9.75" customHeight="1">
      <c r="A530" s="14" t="s">
        <v>4</v>
      </c>
      <c r="B530" s="14"/>
      <c r="C530" s="8" t="s">
        <v>308</v>
      </c>
      <c r="D530" s="20"/>
      <c r="E530" s="19"/>
      <c r="F530" s="20"/>
      <c r="G530" s="19"/>
      <c r="J530" s="33" t="s">
        <v>99</v>
      </c>
      <c r="K530" s="22">
        <v>250</v>
      </c>
      <c r="X530" s="19">
        <f>E530+G530+I530+K530+M530</f>
        <v>250</v>
      </c>
      <c r="Y530" s="34"/>
      <c r="Z530" s="2"/>
    </row>
    <row r="531" spans="1:26" ht="9.75" customHeight="1">
      <c r="A531" s="14" t="s">
        <v>4</v>
      </c>
      <c r="B531" s="14"/>
      <c r="C531" s="8" t="s">
        <v>315</v>
      </c>
      <c r="D531" s="20"/>
      <c r="E531" s="19"/>
      <c r="F531" s="20"/>
      <c r="G531" s="19"/>
      <c r="H531" s="20"/>
      <c r="J531" s="33" t="s">
        <v>99</v>
      </c>
      <c r="K531" s="22">
        <v>250</v>
      </c>
      <c r="X531" s="19">
        <f>E531+G531+I531+K531+M531</f>
        <v>250</v>
      </c>
      <c r="Y531" s="34"/>
      <c r="Z531" s="2"/>
    </row>
    <row r="532" spans="1:26" ht="9.75" customHeight="1">
      <c r="A532" s="14" t="s">
        <v>4</v>
      </c>
      <c r="B532" s="14"/>
      <c r="C532" s="8" t="s">
        <v>311</v>
      </c>
      <c r="D532" s="20"/>
      <c r="E532" s="19"/>
      <c r="F532" s="20"/>
      <c r="G532" s="19"/>
      <c r="H532" s="20"/>
      <c r="J532" s="37" t="s">
        <v>99</v>
      </c>
      <c r="K532" s="22">
        <v>250</v>
      </c>
      <c r="X532" s="19">
        <f>E532+G532+I532+K532+M532</f>
        <v>250</v>
      </c>
      <c r="Y532" s="34"/>
      <c r="Z532" s="2"/>
    </row>
    <row r="533" spans="1:26" ht="9.75" customHeight="1">
      <c r="A533" s="14" t="s">
        <v>4</v>
      </c>
      <c r="B533" s="14"/>
      <c r="C533" s="8" t="s">
        <v>314</v>
      </c>
      <c r="D533" s="20"/>
      <c r="E533" s="19"/>
      <c r="F533" s="20"/>
      <c r="G533" s="19"/>
      <c r="H533" s="20"/>
      <c r="J533" s="33" t="s">
        <v>99</v>
      </c>
      <c r="K533" s="22">
        <v>250</v>
      </c>
      <c r="X533" s="19">
        <f>E533+G533+I533+K533+M533</f>
        <v>250</v>
      </c>
      <c r="Y533" s="34" t="s">
        <v>10</v>
      </c>
      <c r="Z533" s="2"/>
    </row>
    <row r="534" spans="1:26" ht="9.75" customHeight="1">
      <c r="A534" s="14" t="s">
        <v>4</v>
      </c>
      <c r="B534" s="14"/>
      <c r="C534" s="8" t="s">
        <v>271</v>
      </c>
      <c r="D534" s="21"/>
      <c r="E534" s="19"/>
      <c r="F534" s="20"/>
      <c r="G534" s="19"/>
      <c r="H534" s="20">
        <v>0.10798611111111112</v>
      </c>
      <c r="I534" s="22">
        <v>250</v>
      </c>
      <c r="X534" s="19">
        <f>E534+G534+I534+K534+M534</f>
        <v>250</v>
      </c>
      <c r="Y534" s="34"/>
      <c r="Z534" s="2"/>
    </row>
    <row r="535" spans="1:26" ht="9.75" customHeight="1">
      <c r="A535" s="14" t="s">
        <v>4</v>
      </c>
      <c r="B535" s="14"/>
      <c r="C535" s="8" t="s">
        <v>107</v>
      </c>
      <c r="D535" s="21"/>
      <c r="E535" s="19"/>
      <c r="F535" s="37" t="s">
        <v>99</v>
      </c>
      <c r="G535" s="22">
        <v>250</v>
      </c>
      <c r="X535" s="19">
        <f>E535+G535+I535+K535+M535</f>
        <v>250</v>
      </c>
      <c r="Y535" s="34" t="s">
        <v>10</v>
      </c>
      <c r="Z535" s="2"/>
    </row>
    <row r="536" spans="1:26" ht="9.75" customHeight="1">
      <c r="A536" s="14" t="s">
        <v>4</v>
      </c>
      <c r="B536" s="14"/>
      <c r="C536" s="8" t="s">
        <v>108</v>
      </c>
      <c r="D536" s="21"/>
      <c r="E536" s="19"/>
      <c r="F536" s="37" t="s">
        <v>99</v>
      </c>
      <c r="G536" s="22">
        <v>250</v>
      </c>
      <c r="X536" s="19">
        <f>E536+G536+I536+K536+M536</f>
        <v>250</v>
      </c>
      <c r="Y536" s="34"/>
      <c r="Z536" s="2"/>
    </row>
    <row r="537" spans="1:26" ht="9.75" customHeight="1">
      <c r="A537" s="14" t="s">
        <v>4</v>
      </c>
      <c r="B537" s="14"/>
      <c r="C537" s="8" t="s">
        <v>551</v>
      </c>
      <c r="D537" s="20"/>
      <c r="E537" s="19"/>
      <c r="F537" s="20"/>
      <c r="G537" s="19"/>
      <c r="H537" s="20"/>
      <c r="J537" s="20"/>
      <c r="P537" s="37" t="s">
        <v>355</v>
      </c>
      <c r="R537" s="33" t="s">
        <v>355</v>
      </c>
      <c r="X537" s="19">
        <v>0</v>
      </c>
      <c r="Y537" s="34"/>
      <c r="Z537" s="2"/>
    </row>
    <row r="538" spans="1:26" ht="9.75" customHeight="1">
      <c r="A538" s="14" t="s">
        <v>4</v>
      </c>
      <c r="B538" s="14"/>
      <c r="C538" s="8" t="s">
        <v>552</v>
      </c>
      <c r="D538" s="20"/>
      <c r="E538" s="19"/>
      <c r="F538" s="20"/>
      <c r="G538" s="19"/>
      <c r="H538" s="20"/>
      <c r="N538" s="20"/>
      <c r="P538" s="33" t="s">
        <v>355</v>
      </c>
      <c r="R538" s="33" t="s">
        <v>355</v>
      </c>
      <c r="X538" s="19">
        <v>0</v>
      </c>
      <c r="Y538" s="34"/>
      <c r="Z538" s="2"/>
    </row>
    <row r="539" spans="1:26" ht="9.75" customHeight="1">
      <c r="A539" s="14" t="s">
        <v>4</v>
      </c>
      <c r="B539" s="14"/>
      <c r="C539" s="8" t="s">
        <v>553</v>
      </c>
      <c r="D539" s="20"/>
      <c r="E539" s="19"/>
      <c r="F539" s="20"/>
      <c r="G539" s="19"/>
      <c r="N539" s="20"/>
      <c r="P539" s="33" t="s">
        <v>355</v>
      </c>
      <c r="R539" s="33" t="s">
        <v>355</v>
      </c>
      <c r="X539" s="19">
        <v>0</v>
      </c>
      <c r="Y539" s="34"/>
      <c r="Z539" s="2"/>
    </row>
    <row r="540" spans="1:12" ht="9.75" customHeight="1">
      <c r="A540" s="7"/>
      <c r="B540" s="7"/>
      <c r="C540" s="9"/>
      <c r="D540" s="29" t="s">
        <v>566</v>
      </c>
      <c r="E540" s="29"/>
      <c r="F540" s="29"/>
      <c r="G540" s="29"/>
      <c r="H540" s="29"/>
      <c r="I540" s="29"/>
      <c r="J540" s="29"/>
      <c r="K540" s="29"/>
      <c r="L540" s="29"/>
    </row>
    <row r="541" spans="1:12" ht="9.75" customHeight="1">
      <c r="A541" s="7"/>
      <c r="B541" s="7"/>
      <c r="C541" s="11"/>
      <c r="D541" s="29"/>
      <c r="E541" s="29" t="s">
        <v>567</v>
      </c>
      <c r="F541" s="29"/>
      <c r="G541" s="29"/>
      <c r="H541" s="29"/>
      <c r="I541" s="29"/>
      <c r="J541" s="29"/>
      <c r="K541" s="29"/>
      <c r="L541" s="29"/>
    </row>
    <row r="542" spans="1:12" ht="9.75" customHeight="1">
      <c r="A542" s="7"/>
      <c r="B542" s="7"/>
      <c r="C542" s="10"/>
      <c r="D542" s="29"/>
      <c r="E542" s="29" t="s">
        <v>572</v>
      </c>
      <c r="F542" s="29"/>
      <c r="G542" s="29"/>
      <c r="H542" s="29"/>
      <c r="I542" s="29"/>
      <c r="J542" s="29"/>
      <c r="K542" s="29"/>
      <c r="L542" s="29"/>
    </row>
    <row r="543" spans="1:12" ht="9.75" customHeight="1">
      <c r="A543" s="7"/>
      <c r="B543" s="7"/>
      <c r="C543" s="12"/>
      <c r="D543" s="29"/>
      <c r="E543" s="29" t="s">
        <v>568</v>
      </c>
      <c r="F543" s="29"/>
      <c r="G543" s="29"/>
      <c r="H543" s="29"/>
      <c r="I543" s="29"/>
      <c r="J543" s="29"/>
      <c r="K543" s="29"/>
      <c r="L543" s="29"/>
    </row>
    <row r="544" spans="1:12" ht="9.75" customHeight="1">
      <c r="A544" s="7"/>
      <c r="B544" s="7"/>
      <c r="C544" s="9" t="s">
        <v>569</v>
      </c>
      <c r="D544" s="29"/>
      <c r="E544" s="29"/>
      <c r="F544" s="29"/>
      <c r="G544" s="29"/>
      <c r="H544" s="29"/>
      <c r="I544" s="29"/>
      <c r="J544" s="29"/>
      <c r="K544" s="29"/>
      <c r="L544" s="29"/>
    </row>
    <row r="545" spans="1:12" ht="9.75" customHeight="1">
      <c r="A545" s="7"/>
      <c r="B545" s="7"/>
      <c r="C545" s="9" t="s">
        <v>575</v>
      </c>
      <c r="D545" s="29"/>
      <c r="E545" s="29"/>
      <c r="F545" s="29"/>
      <c r="G545" s="29"/>
      <c r="H545" s="29"/>
      <c r="I545" s="29"/>
      <c r="J545" s="29"/>
      <c r="K545" s="29"/>
      <c r="L545" s="29"/>
    </row>
    <row r="546" spans="1:12" ht="9.75" customHeight="1">
      <c r="A546" s="7"/>
      <c r="B546" s="7"/>
      <c r="C546" s="9" t="s">
        <v>574</v>
      </c>
      <c r="D546" s="29"/>
      <c r="E546" s="29"/>
      <c r="F546" s="29"/>
      <c r="G546" s="29"/>
      <c r="H546" s="29"/>
      <c r="I546" s="29"/>
      <c r="J546" s="29"/>
      <c r="K546" s="29"/>
      <c r="L546" s="29"/>
    </row>
    <row r="547" spans="1:12" ht="9.75" customHeight="1">
      <c r="A547" s="7"/>
      <c r="B547" s="7"/>
      <c r="C547" s="9" t="s">
        <v>570</v>
      </c>
      <c r="D547" s="29"/>
      <c r="E547" s="29"/>
      <c r="F547" s="29"/>
      <c r="G547" s="29"/>
      <c r="H547" s="29"/>
      <c r="I547" s="29"/>
      <c r="J547" s="29"/>
      <c r="K547" s="29"/>
      <c r="L547" s="29"/>
    </row>
    <row r="548" spans="1:12" ht="9.75" customHeight="1">
      <c r="A548" s="7"/>
      <c r="B548" s="7"/>
      <c r="C548" s="9" t="s">
        <v>576</v>
      </c>
      <c r="D548" s="29"/>
      <c r="E548" s="29"/>
      <c r="F548" s="29"/>
      <c r="G548" s="29"/>
      <c r="H548" s="29"/>
      <c r="I548" s="29"/>
      <c r="J548" s="29"/>
      <c r="K548" s="29"/>
      <c r="L548" s="29"/>
    </row>
    <row r="549" spans="1:12" ht="9.75" customHeight="1">
      <c r="A549" s="7"/>
      <c r="B549" s="7"/>
      <c r="C549" s="9" t="s">
        <v>573</v>
      </c>
      <c r="D549" s="29"/>
      <c r="E549" s="29"/>
      <c r="F549" s="29"/>
      <c r="G549" s="29"/>
      <c r="H549" s="29"/>
      <c r="I549" s="29"/>
      <c r="J549" s="29"/>
      <c r="K549" s="29"/>
      <c r="L549" s="29"/>
    </row>
    <row r="550" spans="1:12" ht="9.75" customHeight="1">
      <c r="A550" s="7"/>
      <c r="B550" s="7"/>
      <c r="C550" s="9" t="s">
        <v>571</v>
      </c>
      <c r="D550" s="29"/>
      <c r="E550" s="29"/>
      <c r="F550" s="29"/>
      <c r="G550" s="29"/>
      <c r="H550" s="29"/>
      <c r="I550" s="29"/>
      <c r="J550" s="29"/>
      <c r="K550" s="29"/>
      <c r="L550" s="29"/>
    </row>
    <row r="552" spans="1:12" ht="9.75" customHeight="1">
      <c r="A552" s="7"/>
      <c r="B552" s="7"/>
      <c r="C552" s="9"/>
      <c r="D552" s="29"/>
      <c r="E552" s="29"/>
      <c r="F552" s="29"/>
      <c r="G552" s="29"/>
      <c r="H552" s="29"/>
      <c r="I552" s="29"/>
      <c r="J552" s="29"/>
      <c r="K552" s="29"/>
      <c r="L552" s="29"/>
    </row>
    <row r="553" spans="1:12" ht="9.75" customHeight="1">
      <c r="A553" s="7"/>
      <c r="B553" s="7"/>
      <c r="C553" s="9"/>
      <c r="D553" s="29"/>
      <c r="E553" s="29"/>
      <c r="F553" s="29"/>
      <c r="G553" s="29"/>
      <c r="H553" s="29"/>
      <c r="I553" s="29"/>
      <c r="J553" s="29"/>
      <c r="K553" s="29"/>
      <c r="L553" s="29"/>
    </row>
    <row r="554" spans="1:12" ht="9.75" customHeight="1">
      <c r="A554" s="7"/>
      <c r="B554" s="7"/>
      <c r="C554" s="9"/>
      <c r="D554" s="29"/>
      <c r="E554" s="29"/>
      <c r="F554" s="29"/>
      <c r="G554" s="29"/>
      <c r="H554" s="29"/>
      <c r="I554" s="29"/>
      <c r="J554" s="29"/>
      <c r="K554" s="29"/>
      <c r="L554" s="29"/>
    </row>
  </sheetData>
  <hyperlinks>
    <hyperlink ref="AD80" r:id="rId1" display="cholizsanti@jazzfree.com"/>
    <hyperlink ref="AD312" r:id="rId2" display="miguelrylola@hotmail.com"/>
    <hyperlink ref="AD10" r:id="rId3" display="jesusnalda@yahoo.es"/>
    <hyperlink ref="AD187" r:id="rId4" display="jorge@jjgonzalez.org"/>
    <hyperlink ref="AD176" r:id="rId5" display="javitron71@hotmail.com"/>
    <hyperlink ref="AD304" r:id="rId6" display="dorga69@hotmail.com"/>
    <hyperlink ref="AD79" r:id="rId7" display="jmaisterra@zaragoza.es"/>
    <hyperlink ref="AD332" r:id="rId8" display="jccalvo@hormail.com"/>
    <hyperlink ref="AD246" r:id="rId9" display="jaferra@unizar.es"/>
  </hyperlinks>
  <printOptions/>
  <pageMargins left="0.2362204724409449" right="0.2362204724409449" top="0.2755905511811024" bottom="0.2755905511811024" header="0" footer="0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4"/>
  <sheetViews>
    <sheetView workbookViewId="0" topLeftCell="A1">
      <selection activeCell="A1" sqref="A1:K14"/>
    </sheetView>
  </sheetViews>
  <sheetFormatPr defaultColWidth="11.421875" defaultRowHeight="12.75"/>
  <cols>
    <col min="1" max="16384" width="9.140625" style="0" customWidth="1"/>
  </cols>
  <sheetData>
    <row r="1" ht="12.75">
      <c r="C1" t="s">
        <v>566</v>
      </c>
    </row>
    <row r="2" spans="2:4" ht="12.75">
      <c r="B2" s="4"/>
      <c r="D2" t="s">
        <v>572</v>
      </c>
    </row>
    <row r="3" spans="2:4" ht="12.75">
      <c r="B3" s="5"/>
      <c r="D3" t="s">
        <v>567</v>
      </c>
    </row>
    <row r="4" spans="2:4" ht="12.75">
      <c r="B4" s="6"/>
      <c r="D4" t="s">
        <v>568</v>
      </c>
    </row>
    <row r="7" ht="12.75">
      <c r="B7" t="s">
        <v>573</v>
      </c>
    </row>
    <row r="8" ht="12.75">
      <c r="B8" t="s">
        <v>569</v>
      </c>
    </row>
    <row r="9" ht="12.75">
      <c r="B9" t="s">
        <v>574</v>
      </c>
    </row>
    <row r="10" ht="12.75">
      <c r="B10" t="s">
        <v>576</v>
      </c>
    </row>
    <row r="11" ht="12.75">
      <c r="B11" t="s">
        <v>570</v>
      </c>
    </row>
    <row r="12" ht="12.75">
      <c r="B12" t="s">
        <v>575</v>
      </c>
    </row>
    <row r="14" ht="12.75">
      <c r="B14" t="s">
        <v>571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SANTI</cp:lastModifiedBy>
  <cp:lastPrinted>2006-10-30T19:25:01Z</cp:lastPrinted>
  <dcterms:created xsi:type="dcterms:W3CDTF">1996-11-27T10:00:04Z</dcterms:created>
  <dcterms:modified xsi:type="dcterms:W3CDTF">2006-11-01T06:44:56Z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